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westyorkshirefire-my.sharepoint.com/personal/80516_westyorksfire_gov_uk/Documents/WYFRS Contract Folder/WYFRS2081 - Bradford FS Refurb/Tender/"/>
    </mc:Choice>
  </mc:AlternateContent>
  <xr:revisionPtr revIDLastSave="2457" documentId="14_{A51E022F-5B0D-4311-B8C4-EA5867BCC319}" xr6:coauthVersionLast="47" xr6:coauthVersionMax="47" xr10:uidLastSave="{53E7B38E-A057-44D6-9DA2-76F2F36F2807}"/>
  <bookViews>
    <workbookView xWindow="-110" yWindow="-110" windowWidth="19420" windowHeight="10300" firstSheet="1" activeTab="1" xr2:uid="{1782390D-CB7A-485F-B1D3-A98713C00502}"/>
  </bookViews>
  <sheets>
    <sheet name="Cover Sheet" sheetId="1" r:id="rId1"/>
    <sheet name="1.0 General Items" sheetId="41" r:id="rId2"/>
    <sheet name="2.0 The Works" sheetId="28" r:id="rId3"/>
    <sheet name="3.0 M&amp;E" sheetId="44" r:id="rId4"/>
    <sheet name="4.0 Summary Collection Page" sheetId="42" r:id="rId5"/>
  </sheets>
  <definedNames>
    <definedName name="_xlnm.Print_Area" localSheetId="1">'1.0 General Items'!$A$1:$C$38</definedName>
    <definedName name="_xlnm.Print_Area" localSheetId="2">'2.0 The Works'!$A$1:$F$106</definedName>
    <definedName name="_xlnm.Print_Area" localSheetId="3">'3.0 M&amp;E'!$A$1:$F$53</definedName>
    <definedName name="_xlnm.Print_Area" localSheetId="4">'4.0 Summary Collection Page'!$A$1:$B$17</definedName>
    <definedName name="_xlnm.Print_Titles" localSheetId="1">'1.0 General Items'!$1:$1</definedName>
    <definedName name="_xlnm.Print_Titles" localSheetId="2">'2.0 The Works'!$1:$1</definedName>
    <definedName name="_xlnm.Print_Titles" localSheetId="3">'3.0 M&amp;E'!$1:$1</definedName>
    <definedName name="_xlnm.Print_Titles" localSheetId="4">'4.0 Summary Collection Page'!$2:$2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28" l="1"/>
  <c r="F51" i="44"/>
  <c r="F43" i="44"/>
  <c r="F42" i="44"/>
  <c r="F15" i="44"/>
  <c r="F35" i="44"/>
  <c r="F34" i="44"/>
  <c r="F48" i="28"/>
  <c r="F47" i="28"/>
  <c r="F46" i="28"/>
  <c r="F60" i="28"/>
  <c r="F53" i="28"/>
  <c r="F83" i="28"/>
  <c r="F85" i="28"/>
  <c r="F92" i="28"/>
  <c r="F97" i="28"/>
  <c r="F95" i="28"/>
  <c r="F75" i="28"/>
  <c r="F71" i="28"/>
  <c r="F70" i="28"/>
  <c r="F69" i="28"/>
  <c r="F42" i="28"/>
  <c r="F40" i="28"/>
  <c r="F39" i="28"/>
  <c r="F45" i="28"/>
  <c r="F30" i="28"/>
  <c r="F29" i="28"/>
  <c r="F28" i="28"/>
  <c r="F24" i="28"/>
  <c r="C38" i="41"/>
  <c r="F96" i="28"/>
  <c r="F50" i="28" l="1"/>
  <c r="F36" i="28"/>
  <c r="F35" i="28"/>
  <c r="F79" i="28"/>
  <c r="F94" i="28"/>
  <c r="F93" i="28"/>
  <c r="F26" i="28"/>
  <c r="F37" i="28" l="1"/>
  <c r="F105" i="28" l="1"/>
  <c r="F16" i="28"/>
  <c r="F15" i="28"/>
  <c r="F14" i="28"/>
  <c r="F13" i="28"/>
  <c r="F12" i="28"/>
  <c r="F11" i="28"/>
  <c r="F10" i="28"/>
  <c r="F45" i="44"/>
  <c r="F49" i="44"/>
  <c r="F48" i="44"/>
  <c r="F47" i="44"/>
  <c r="F40" i="44"/>
  <c r="F39" i="44"/>
  <c r="F38" i="44"/>
  <c r="F36" i="44"/>
  <c r="F30" i="44"/>
  <c r="F29" i="44"/>
  <c r="F28" i="44"/>
  <c r="F26" i="44"/>
  <c r="F25" i="44"/>
  <c r="F24" i="44"/>
  <c r="F27" i="44"/>
  <c r="F33" i="44"/>
  <c r="F32" i="44"/>
  <c r="F31" i="44"/>
  <c r="F17" i="44"/>
  <c r="F16" i="44"/>
  <c r="F14" i="44"/>
  <c r="F13" i="44"/>
  <c r="F12" i="44"/>
  <c r="F11" i="44"/>
  <c r="F22" i="44"/>
  <c r="F21" i="44"/>
  <c r="F20" i="44"/>
  <c r="F18" i="44"/>
  <c r="F10" i="44"/>
  <c r="F8" i="44"/>
  <c r="F99" i="28"/>
  <c r="F32" i="28"/>
  <c r="F53" i="44" l="1"/>
  <c r="F17" i="28"/>
  <c r="B4" i="42" s="1"/>
  <c r="F58" i="28" l="1"/>
  <c r="F34" i="28" l="1"/>
  <c r="F89" i="28"/>
  <c r="F91" i="28"/>
  <c r="F90" i="28"/>
  <c r="F88" i="28"/>
  <c r="F77" i="28"/>
  <c r="F82" i="28" l="1"/>
  <c r="F81" i="28"/>
  <c r="F80" i="28"/>
  <c r="F103" i="28"/>
  <c r="F73" i="28"/>
  <c r="F67" i="28"/>
  <c r="F66" i="28"/>
  <c r="F65" i="28"/>
  <c r="F64" i="28"/>
  <c r="F63" i="28"/>
  <c r="F62" i="28"/>
  <c r="F59" i="28"/>
  <c r="F56" i="28"/>
  <c r="F23" i="28"/>
  <c r="F22" i="28"/>
  <c r="F21" i="28"/>
  <c r="F106" i="28" s="1"/>
  <c r="B6" i="42"/>
  <c r="B10" i="42" l="1"/>
  <c r="B8" i="42" l="1"/>
  <c r="B12" i="42" s="1"/>
  <c r="B13" i="42" l="1"/>
  <c r="B15" i="42" s="1"/>
</calcChain>
</file>

<file path=xl/sharedStrings.xml><?xml version="1.0" encoding="utf-8"?>
<sst xmlns="http://schemas.openxmlformats.org/spreadsheetml/2006/main" count="460" uniqueCount="331">
  <si>
    <t>Schedule of Works</t>
  </si>
  <si>
    <t xml:space="preserve">Client: </t>
  </si>
  <si>
    <t>West Yorkshire Fire &amp; Rescue Service</t>
  </si>
  <si>
    <t>Project:</t>
  </si>
  <si>
    <t>Bradford Fire Station
540 Leeds Road
Bradford
BD3 9SB</t>
  </si>
  <si>
    <t>Contact Details</t>
  </si>
  <si>
    <t>West Yorkshire Fire &amp; Rescue Service, Oakroyd Hall, Bradford Road, Birkenshaw, Bradford BD11 2DY</t>
  </si>
  <si>
    <t>Prepared By:</t>
  </si>
  <si>
    <t>Josef Turner</t>
  </si>
  <si>
    <t>Approved By:</t>
  </si>
  <si>
    <t>Emma Kettlewell</t>
  </si>
  <si>
    <t>Date:</t>
  </si>
  <si>
    <t>Version:</t>
  </si>
  <si>
    <t>Tender</t>
  </si>
  <si>
    <t>Item</t>
  </si>
  <si>
    <t>Description</t>
  </si>
  <si>
    <t>Total (£)</t>
  </si>
  <si>
    <t>General Items</t>
  </si>
  <si>
    <t>General Works</t>
  </si>
  <si>
    <t>1.1.1</t>
  </si>
  <si>
    <t>The contractor is to include for all works to be carried out in strict accordance with the contract conditions set out within the preliminaries section of these tender documents and the tender drawings.</t>
  </si>
  <si>
    <t>1.1.2</t>
  </si>
  <si>
    <t>All dimensions given in the descriptions and drawings are approximate and the contractor, sub-contractors and suppliers must examine the existing site and drawings to ascertain the full extent of the works and take all necessary dimensions before preparing the tender submission and before placing orders upon commencement of the works. Any discrepancies between the drawings and on-site measurements must be notified to the Contract Administrator as soon as the issue arises.</t>
  </si>
  <si>
    <t>1.1.3</t>
  </si>
  <si>
    <t>Provide a construction phase programme detailing the proposed sequencing of works. This must be provided to the employer and contract administrator no less than three weeks prior to works commencing on site.
Contractor to provide an indicative programme at tender stage, detailing the amount of time required to undertake the works, taking into account the works will commence in May 2025</t>
  </si>
  <si>
    <t>1.1.4</t>
  </si>
  <si>
    <t xml:space="preserve">The contractor must include for programming all works to achieve practical completion within the agreed contract period, including appropriate phasing of the works at each stage of the programme to faciliate the continued operation of the building and staff.
The contractor must allow sufficient lead in times for the ordering and delivery of all components to avoid any delays to the overall project programme.
When considering the programme of work and costs, the contractor must consider and account for the likelihood of delay and disruption due to adverse weather expected for the time of year. </t>
  </si>
  <si>
    <t>1.1.5</t>
  </si>
  <si>
    <t>The contractor must ensure site operatives adhere to the site rules and procedures.</t>
  </si>
  <si>
    <t>1.1.6</t>
  </si>
  <si>
    <t xml:space="preserve">Smoking and vaping are prohibited within the construction site.
</t>
  </si>
  <si>
    <t>1.1.7</t>
  </si>
  <si>
    <t>The contractor shall include for indemnifying the employer against all third-party claims emanating from the works. Details of the contract of insurance policies are to be provided at tender stage. The employer and contract administrator reserve the right to amend or omit any item from the Scope of Works by written contract instruction.</t>
  </si>
  <si>
    <t>Access</t>
  </si>
  <si>
    <t>1.2.1</t>
  </si>
  <si>
    <t>There are no restrictions by the Employer for the hours worked on site.</t>
  </si>
  <si>
    <t>1.2.2</t>
  </si>
  <si>
    <t>The contractor will be allocated an area to the rear of the Station car park for a lockable skip, a site office/welfare area and a storage container.</t>
  </si>
  <si>
    <t>1.2.3</t>
  </si>
  <si>
    <t>The contractor is to ensure that all tools, materials, and equipment are taken off site or securely stored away (in a lockable container) at the end of each work period.</t>
  </si>
  <si>
    <t>1.2.4</t>
  </si>
  <si>
    <t>Parking: The contractor will be permitted to use the rear loading area with restrictions to avoid impeaching into turning circle or other tenants' space</t>
  </si>
  <si>
    <t>Supervision</t>
  </si>
  <si>
    <t>1.3.1</t>
  </si>
  <si>
    <t>The contractor is to allow for maintaining a full-time site foreman and a visiting supervisory contracts manager for the duration of the works to effectively programme labour and resources and receive instructions from the contract administrator.</t>
  </si>
  <si>
    <t>1.3.2</t>
  </si>
  <si>
    <t>The contracts manager is to remain the same person throughout the duration of the works, save for in the event of any unforeseen circumstances. The site manager is to be experienced in this type of work, be responsible for supervision and control of the works and able to programme resources and to effectively monitor and coordinate sub-contractor and suppliers as maybe required on a daily basis.</t>
  </si>
  <si>
    <t>1.3.3</t>
  </si>
  <si>
    <t>The contractor's supervisory foreman on site may be a working foreman if sufficient to perform the role and is suitably qualified, experienced, fully briefed on the whole project and meets all Health and Safety requirements.</t>
  </si>
  <si>
    <t>Phasing &amp; Security</t>
  </si>
  <si>
    <t>1.4.1</t>
  </si>
  <si>
    <t>The contractor is to develop and maintain an appropraite phasing plan in line with their construction programme that demonstrates the delivery of the works in a safe and diligent manner and in a sequence that incorporates effective contractor and WYFRS staff separation as agreed with the Contract Administrator.</t>
  </si>
  <si>
    <t>1.4.2</t>
  </si>
  <si>
    <t>The contractor is reminded that the site is a live, wholetime fire station and will remain operational throughout the duration of the contract.</t>
  </si>
  <si>
    <t>1.4.3</t>
  </si>
  <si>
    <t>The contractor is to ensure that suitable security measures are put in place to ensure that the site is kept secure throughout the working day. At the end of each working day, the site is to be left secure in such a manner that no unauthorised persons can gain entry.</t>
  </si>
  <si>
    <t>1.4.4</t>
  </si>
  <si>
    <t>The site is to be kept clean and tidy at all times during the contract avoiding build-up of surplus materials. Waste and rubbish arising from the works is to be placed in lockable skips positioned in locations agreed with the contract administrator.</t>
  </si>
  <si>
    <t>Materials, Products, and Workmanship</t>
  </si>
  <si>
    <t>1.5.1</t>
  </si>
  <si>
    <t>Standards and Statutory Consents
All works to be carried out in strict accordance with current Building Regulations, and all relevant British Standards and Codes of Practice.
All materials to be installed in strict accordance with all manufacturer's instructions, guidelines, and relevant Agrement Certificates.
Any deviation, or change from materials as specified in these notes, and on the relevant drawings to be agreed in writing with the project manager prior to commencement of work.</t>
  </si>
  <si>
    <t>1.5.2</t>
  </si>
  <si>
    <r>
      <t xml:space="preserve">Operations and Maintenance Manuals - SOTER Asset Register 
</t>
    </r>
    <r>
      <rPr>
        <sz val="10"/>
        <color theme="1"/>
        <rFont val="Arial"/>
        <family val="2"/>
      </rPr>
      <t>The contractor is to supply 2 copy (one hard copy and one electronic copy) of the O&amp;M manuals, to include all relevant product and material specifications, maintenance and operational regimes. The file is to be clearly structured and highlight the works undertaken and residual risks. Newly installed assets are to be recorded as per the SOTER Asset Upload data sheet included in the tender documentation. To be provided prior to practical completion.</t>
    </r>
  </si>
  <si>
    <t>Health and Safety</t>
  </si>
  <si>
    <t>1.6.1</t>
  </si>
  <si>
    <t>It is anticipated that this project will not be notifiable to the HSE, but the contractor is to allow for safe working environments as required under the Health and Safety at Work Act 1974 for the duration of the project.</t>
  </si>
  <si>
    <t>1.6.2</t>
  </si>
  <si>
    <t>The main contractor will perform the role of Principal Contractor under the CDM (Design and Management) Regulations 2015. The Principal Contractor must issue a Construction Phase Plan in advance of works commencing on site.</t>
  </si>
  <si>
    <t>1.6.3</t>
  </si>
  <si>
    <t>The contractor must issue all Risk Assessment and Method Statements relevant to the project no later than two weeks prior to commencing works on site. All relevant Permits-to-Work must be in place prior to the commencement of the associated high-risk work activity.</t>
  </si>
  <si>
    <t>1.6.4</t>
  </si>
  <si>
    <t>The contractor must ensure that they provide site operatives with necessary Personal Protective Equipment required for the works.
This must be stored in the storage container and remain on site at the end of each working day.</t>
  </si>
  <si>
    <t>1.6.5</t>
  </si>
  <si>
    <t>The Principal Contractor is to complete the H&amp;S file as required under the CDM (Design and Management) Regulations 2015 in the format specified (refer to Pre-Construction Information document).</t>
  </si>
  <si>
    <t>Schedule of Condition</t>
  </si>
  <si>
    <t>1.7.1</t>
  </si>
  <si>
    <t xml:space="preserve">The contractor should provide a schedule of condition in the form of a photographic record, prepared prior to the works commencing on site.  The contractor shall submit one copy of the record to the CA before commencement indicated, using fully indexed photographs, the condition of the entire site including adjacent buildings, structures, walls, hardstandings, pavings, roads etc.
The contractor will be responsible for making good at his own expense any damage caused during the works. </t>
  </si>
  <si>
    <t>Protection</t>
  </si>
  <si>
    <t>1.8.1</t>
  </si>
  <si>
    <t xml:space="preserve">The contractor shall provide all necessary protection throughout the course of the works to prevent damage occurring to the retained existing building components to the extent of the site and the areas immediately adjacent thereto. The contractor will be responsible for making good any damage caused to the complete satisfaction of the CA.  </t>
  </si>
  <si>
    <t>SUB-TOTAL</t>
  </si>
  <si>
    <t>Unit</t>
  </si>
  <si>
    <t>Rate (£)</t>
  </si>
  <si>
    <t>Qty</t>
  </si>
  <si>
    <t>The Works</t>
  </si>
  <si>
    <t>2.1.1</t>
  </si>
  <si>
    <t>Contract Drawings</t>
  </si>
  <si>
    <t>2.1.1.1</t>
  </si>
  <si>
    <r>
      <t xml:space="preserve">The following Schedule of Work must be read in conjunction with the following contract drawings and documents:
</t>
    </r>
    <r>
      <rPr>
        <b/>
        <sz val="10"/>
        <color theme="1"/>
        <rFont val="Arial"/>
        <family val="2"/>
      </rPr>
      <t xml:space="preserve">West Yorkshire Fire &amp; Rescue Architectural Plans and Tender Documentation
</t>
    </r>
    <r>
      <rPr>
        <sz val="10"/>
        <color theme="1"/>
        <rFont val="Arial"/>
        <family val="2"/>
      </rPr>
      <t xml:space="preserve">- A101a-0040-A-00-P-LGF.EXISTING-T01 - Lower Ground Floor Existing Plan
- A101b-0040-A-00-P-GF.EXISTING-T01 - Ground Floor Existing Plan
- A101c-0040-A-00-P-1F.EXISTING-T01 - First Floor Existing Plan
- A101d-0040-A-00-P-2F.EXISTING-T01 - Second Floor Existing Plan
- A102a-0040-A-00-P-GF.STRIPOUT-T01 - Ground Floor Stripout &amp; Demolition Works Plan
- A102b-0040-A-00-P-1F.STRIPOUT-T01 - First Floor Stripout &amp; Demolition Works Plan
- A102c-0040-A-00-P-2F.STRIPOUT-T01 - Second Floor Stripout &amp; Demolition Works Plan
- A103a-0040-A-00-P-GF.FITOUT-T01 - Ground Floor Proposed Sanitaryware and Fitout Plan
- A103b-0040-A-00-P-1F.FITOUT-T01 - First Floor Proposed Sanitaryware and Fitout Plan
- A103c-0040-A-00-P-2F.FITOUT-T01 - Second Floor Proposed Sanitaryware and Fitout Plan
- A104a-0040-A-00-P-GF.DOORS.JOINERY-T01 - Proposed Works to Ground Floor Doors and Joinery
- A104b-0040-A-00-P-1F.DOORS.JOINERY-T01 - Proposed Works to Ground Floor Doors and Joinery
- A104c-0040-A-00-P-2F.DOORS.JOINERY-T01 - Proposed Works to Ground Floor Doors and Joinery
- A105-0040-A-00-P-DOOR.SCH-T01 - Door and Ironmongery Schedule
- A106a-0040-A-00-P-GF.WALLS-T01 - Proposed Works to Ground Floor Walls
- A106b-0040-A-00-P-1F.WALLS-T01 - Proposed Works to First Floor Walls
- A106c-0040-A-00-P-2F.WALLS-T01 - Proposed Works to Second Floor Walls
- A107a-0040-A-00-P-GF.FLOORS-T01 - Proposed Works to Ground Floor Floors
- A107b-0040-A-00-P-1F.FLOORS-T01 - Proposed Works to First Floor Floors
- A107c-0040-A-00-P-2F.FLOORS-T01 - Proposed Works to Second Floor Floors
- A108a-0040-A-00-P-GF.CEILINGS-T01 - Proposed Works to Ground Floor Ceilings
- A108b-0040-A-00-P-1F.CEILINGS-T01 - Proposed Works to First Floor Ceilings
- A108c-0040-A-00-P-2F.CEILINGS-T01 - Proposed Works to Second Floor Ceilings
- A109a-0040-A-00-P-GF.PROPOSED-T01 - Proposed Ground Floor Layout
- A109b-0040-A-00-P-1F.PROPOSED-T01 - Proposed First Floor Layout
- A109c-0040-A-00-P-2F.PROPOSED-T01 - Proposed Second Floor Layout
</t>
    </r>
  </si>
  <si>
    <t>Note</t>
  </si>
  <si>
    <t>2.1.1.2</t>
  </si>
  <si>
    <t>2.1.3</t>
  </si>
  <si>
    <t>Preliminaries</t>
  </si>
  <si>
    <t>2.1.3.1</t>
  </si>
  <si>
    <r>
      <t xml:space="preserve">Contractor to allow for all necessary preliminaries required to undertake the works in line with </t>
    </r>
    <r>
      <rPr>
        <b/>
        <sz val="10"/>
        <color theme="1"/>
        <rFont val="Arial"/>
        <family val="2"/>
      </rPr>
      <t>Section 1.0 General Items</t>
    </r>
    <r>
      <rPr>
        <sz val="10"/>
        <color theme="1"/>
        <rFont val="Arial"/>
        <family val="2"/>
      </rPr>
      <t>.
Provide a breakdown of the preliminaries below:</t>
    </r>
  </si>
  <si>
    <t>Strip-out &amp; Demolition Works</t>
  </si>
  <si>
    <t>2.2.1</t>
  </si>
  <si>
    <r>
      <t xml:space="preserve">Allow to undertake all demolition and strip-out works as detailed on Drawings A103 Stripout &amp; Demolition Works. All debris arising from the works is to be removed to a suitable skip on a daily basis.
</t>
    </r>
    <r>
      <rPr>
        <b/>
        <sz val="10"/>
        <color theme="1"/>
        <rFont val="Arial"/>
        <family val="2"/>
      </rPr>
      <t>Refer to JNP Group Sketch B25986-JNP-XX-XX-SK-S-2001, 3001 and B25849-JNP-XX-XX-CA-S-1000 Structural Calculations prior to demolition of partition walls as indicated on plan.</t>
    </r>
  </si>
  <si>
    <t>2.2.2</t>
  </si>
  <si>
    <t>Refer to Robert Whetham Associates tender drawings and Section 3.0 M&amp;E of this document for full MEP stripout scope.</t>
  </si>
  <si>
    <t>2.2.3</t>
  </si>
  <si>
    <t>Strip existing doors, including associated frames and architraves and make good to substrates in the following locations:
Refer to the contract drawings.</t>
  </si>
  <si>
    <t>2.2.4</t>
  </si>
  <si>
    <t>Strip existing stud partition walls, ceramic wall tiles, suspended and boarded ceilings, vinyl floors, quarry tiles and carpet tiles including all resin, adhesives, underlays, covings etc. and make good to associated floor and wall surfaces as indicated in the following locations:
Refer to the contract drawings.</t>
  </si>
  <si>
    <t>2.2.5</t>
  </si>
  <si>
    <t>Strip existing sanitaryware including shower trays, WHB's, toilets and shower cubicle partitions and doors in existing WC's as indicated in the following locations:
Refer to the contract drawings.</t>
  </si>
  <si>
    <t>2.2.6</t>
  </si>
  <si>
    <t>Carefully remove existing blockwork partition walls as indicated on the contract drawings in accordance with the Structural Engineers details and specification. Where possible allow for salvaging blockwork in good condition for reuse in blocking up openings in locations G.02, G.04 and G.08 as indicated on the contract drawings.</t>
  </si>
  <si>
    <t>2.2.7</t>
  </si>
  <si>
    <t>Formation of new door openings for doors D.02 and D.35</t>
  </si>
  <si>
    <t>2.2.7.1</t>
  </si>
  <si>
    <r>
      <t xml:space="preserve">Form new door openings and/or alter and adjust size and position of existing openings if required. Include for carefully breaking out existing blockwork construction to form new door openings in positions indicated on contract drawings. Quoin up jambs toothed and bonded to existing blocking bedded in cement lime sand mortar. Return cavities in masonry to door opening D.02 to provide good fixings for door frames. 
</t>
    </r>
    <r>
      <rPr>
        <b/>
        <sz val="10"/>
        <color theme="1"/>
        <rFont val="Arial"/>
        <family val="2"/>
      </rPr>
      <t xml:space="preserve">Note: </t>
    </r>
    <r>
      <rPr>
        <sz val="10"/>
        <color theme="1"/>
        <rFont val="Arial"/>
        <family val="2"/>
      </rPr>
      <t>Allow for coordinating the creation of the opening with the CA to confirm exact requirements on-site.</t>
    </r>
  </si>
  <si>
    <t>2.2.7.2</t>
  </si>
  <si>
    <t>Allow for any necessary additional structural supports required beyond those specified in the Structural Engineers drawings and specification. List required items below:</t>
  </si>
  <si>
    <t>Items to be set aside, protected and reinstated</t>
  </si>
  <si>
    <t>2.3.1</t>
  </si>
  <si>
    <t>Carefully remove and set aside 7No. blinds and fixtures from existing 1F windows, protect for the duration of the contract period and reinstate upon completion of the works.</t>
  </si>
  <si>
    <t>New structural alterations to wall between G.15 Appliance Bay and G.02 WC Lobby.</t>
  </si>
  <si>
    <t>2.4.1</t>
  </si>
  <si>
    <t>Allow for all works as specified on JNP Group Sketch B25986-JNP-XX-XX-SK-S-2001, 3001 and B25849-JNP-XX-XX-CA-S-1000 Structural Calculations document, including the provision of steelwork, lintels and padstones as specified with any associated builders work.
Form new opening in cavity wall construction between G.15 and G.02 and install structural supports as per structural engineers details. Contractor to allow for supplying and installing Timloc or equal, similar and approved FR30 Thermo-Loc cavity closers to suit the existing cavity width if necessary prior to the installation of the new doorset (refer to door schedule).
Allow for notifying the Project Manager upon installation of the permanent support to the opening to allow Building Control to make an inspection and sign-off the work.</t>
  </si>
  <si>
    <t>2.4.2</t>
  </si>
  <si>
    <t>Allow for salvaging blockwork during careful formation of the opening between the G.15 Appliance Bay and G.02 WC Lobby and/or 1F partition wall removals (see Item 2.2.6). Include for cleaning and preparing for use in blocking up the G.02, G.04 and G.08 doorways as indicated on the contract drawings.</t>
  </si>
  <si>
    <t>2.4.3</t>
  </si>
  <si>
    <t>Provide blockwork infil to match existing profile and size of G.02, G.04 and G.08 doorway opening fully bonded into existing wall, no vertical joint. Finish blockwork in 2Nr. coats trade masonry paint to match existing. Assume Thomas Armstrong (Concrete Blocks) Ltd 140mm 10.4N Paint grade block or equal similar and approved dense blockwork for tender purposes.</t>
  </si>
  <si>
    <t>2.4.4</t>
  </si>
  <si>
    <t>Allow a provisional sum of £20,000.00 for unforeseen structural works required in association with the removal of partition walls throughout the ground floor, first floor and second floor. Sum only to be expended upon written instruction from the Contract Administrator.</t>
  </si>
  <si>
    <t>Psum</t>
  </si>
  <si>
    <t>New blockwork wall to 1.13 and continuation of existing blockwork wall between 1.12/1.13</t>
  </si>
  <si>
    <t>2.5.1</t>
  </si>
  <si>
    <r>
      <t xml:space="preserve">New wall section as indicated on the contract drawings (orange hatching) to be built up in Thomas Armstrong (Concrete Blocks) Ltd 140mm 10.4N Paint grade block or equal similar and approved dense blockwork all as per Structural Engineers drawings and specification. Walls to be built off floor slab and terminated at ceiling level. 
</t>
    </r>
    <r>
      <rPr>
        <b/>
        <sz val="10"/>
        <color theme="1"/>
        <rFont val="Arial"/>
        <family val="2"/>
      </rPr>
      <t xml:space="preserve">Note: </t>
    </r>
    <r>
      <rPr>
        <sz val="10"/>
        <color theme="1"/>
        <rFont val="Arial"/>
        <family val="2"/>
      </rPr>
      <t>as per Item 2.4.2, blockwork walls being taken down from elsewhere in the building are to be salvaged by the contractor where possible and resued for the above new wall sections where the condition is deemed to be of sufficient quality to meet the desired specification.</t>
    </r>
  </si>
  <si>
    <t>2.5.2</t>
  </si>
  <si>
    <t xml:space="preserve">Existing wall between 1.12 and 1.13 to be continued in dense concrete blockwork as indicated to match the existing profile and size of surrounding masonry. Associated substrates to be made good and prepared for redecoration. Assume 140mm thick 10.4N paint grade dense block for estimating purposes. Redecorate in 2No. coats trade masonry paint to match existing colour. </t>
  </si>
  <si>
    <t>Contractors Design Portion- Head Restraints to blockwork in 1.12 and 1.13</t>
  </si>
  <si>
    <t>2.6.1</t>
  </si>
  <si>
    <t xml:space="preserve">The contractor is to propose an appropriate head restraint (Ancon IHR/FHR, Wincro WT75HR or equal, similar and approved) fixed to the structural 2F deck, suitably spaced, for both existing and new blockwork as indicated on the contract drawings (orange hatching) as per Item 2.5.1 and 2.5.2.
</t>
  </si>
  <si>
    <t>New Steel Frame Partition Walls</t>
  </si>
  <si>
    <t>2.7.1</t>
  </si>
  <si>
    <t xml:space="preserve">New partition walls are to be built in accordance with the following systems:
</t>
  </si>
  <si>
    <t>2.7.2</t>
  </si>
  <si>
    <t>Lm</t>
  </si>
  <si>
    <t>2.7.3</t>
  </si>
  <si>
    <t>2.7.4</t>
  </si>
  <si>
    <t>2.7.5</t>
  </si>
  <si>
    <t>2.7.6</t>
  </si>
  <si>
    <t>Fix boards with the decorative side facing outwards to receive finishes. Install the fixings at least 13mm from the cut edges and 10mm from the bound edges. Position cut edges at internal angles wherever possible.</t>
  </si>
  <si>
    <t>2.7.7</t>
  </si>
  <si>
    <t>Tape and joint boarding and apply 3mm plasterboard skim (Thistle or equal, similar and approved). Once cured, prime with Gyproc Drywall Primer and apply 2Nr. coats of undiluted 2nr. undiluted coats of Dulux Diamond Eggshell Emulsion (or similar, equal and approved) - Colour: RAL 000 9002.</t>
  </si>
  <si>
    <t>2.7.8</t>
  </si>
  <si>
    <t>Allow to apply a 1200mm x 1400mm sheet of Altro Whiterock (Colour: White) behind the head of each bed in new first floor bedrooms. Final position of beds to be confirmed by the CA prior to installation.</t>
  </si>
  <si>
    <t>2.8.1</t>
  </si>
  <si>
    <t>m²</t>
  </si>
  <si>
    <t>New FD30 Internal Doors and Frames</t>
  </si>
  <si>
    <t>2.9.1</t>
  </si>
  <si>
    <r>
      <t xml:space="preserve">Refer to A104 and A105- Door and Ironmongery Schedule for the below installations:
All new fire rated doorsets are to be Third Party BM Trada Certified and installed under third party accredted scheme (QM Trada) comprising: 44mm solid timber core – severe duty rating. Please note all fire doorsets must be fitted on site by 'Q Mark' Certificated installers and no site alterations should be made to the doors as per BM TRADA Requirements (see 2.21).
Any transfer grilles must be factory fitted and be Q Mark Certified as part of the doorset and must not be fitted on site.
All doorsets to have 70mm moulded architraves fitted on completion.
Please note all locks are to be euro profile locks with all barrels suited to match the site suiting system.
</t>
    </r>
    <r>
      <rPr>
        <b/>
        <u/>
        <sz val="10"/>
        <color theme="1"/>
        <rFont val="Arial"/>
        <family val="2"/>
      </rPr>
      <t>ALL DIMENSIONS SHOWN ON PLAN AND ON THE DOOR SCHEDULE ARE APPROXIMATE AND MUST BE VERIFIED ON SITE PRIOR TO PLACING ANY ORDERS. ANY DISCREPANCIES MUST BE RAISED WITH THE CA FOR VERIFICATION.</t>
    </r>
  </si>
  <si>
    <t>2.9.2</t>
  </si>
  <si>
    <t>Joinery</t>
  </si>
  <si>
    <t>2.10.1</t>
  </si>
  <si>
    <t>Supply and install new 19 x 120mm MDF ogee profile skirting boards pinned to the base of partition walls in locations indicated on the contract drawings. New skirtings to be screw-fixed to timber grounds, countersunk, pelleted, hardwax oil finish.</t>
  </si>
  <si>
    <t>2.10.2</t>
  </si>
  <si>
    <t>Supply and install new 70mm moulded architraves fitted on completion neatly mitred at the corners, and pinned to new and existing door frames as indicated on the contract drawings.</t>
  </si>
  <si>
    <t>2.10.3</t>
  </si>
  <si>
    <t>Box in all exposed pipework and waste pipes in 12mm moisture resistant mdf on timber framing.</t>
  </si>
  <si>
    <t>New Vinyl Floor Coverings</t>
  </si>
  <si>
    <t>2.11.1</t>
  </si>
  <si>
    <t>Allow: Full areas of floors.
Locations: As indicated on the contract drawings.</t>
  </si>
  <si>
    <t>2.11.2</t>
  </si>
  <si>
    <t xml:space="preserve">Remove all debris and vacuum the full floor area. Prepare subfloors in accordance with BS 5325. Make good to existing floor surfaces with F.Ball &amp; Co Stopgap 1200 Pro floor smoothing underlayment installed strictly in accordance with manufacturer's instructions to form a smooth surface with no ridges, steps or other blemishes. Include for ensuring that the perimeter frame and screws to internal duct and inspection chamber covers remain accessible.
</t>
  </si>
  <si>
    <t>2.11.3</t>
  </si>
  <si>
    <t>Supply and install 2.00mm gauge Polyflor Polysafe Standard PUR (Colour - Twilight) and secure to prepared base with F.Ball &amp; Co adhesive - F49, F73 PLUS or F81 or similar equal and approved adhesive ensuring all joints are hot welded and all exposed edges sealed.</t>
  </si>
  <si>
    <t>2.11.4</t>
  </si>
  <si>
    <t>Install match coved vinyl skirting to vertical wall surfaces up to a height of 100mm fixed with F.Ball &amp; Co. reference F66 or a similar equal and approved manufacturer’s two-way contact adhesive and Polyflor cove former reference CF 20mm with reference CS capping strip. Hot weld all internal and external angles.</t>
  </si>
  <si>
    <t>2.11.5</t>
  </si>
  <si>
    <t>The contractor shall ensure that all works are undertaken by a Polyflor approved subcontractor and members of the Contract Flooring Association.</t>
  </si>
  <si>
    <t>2.11.6</t>
  </si>
  <si>
    <t>On completion of laying, wash over the floor using mops damped with water containing neutral detergent. Lightly scrub heavily soiled areas using a brush or synthetic fibre web pads. Thoroughly rinse with clean water to remove surplus and allow to dry.</t>
  </si>
  <si>
    <t>New Carpet Floor Coverings</t>
  </si>
  <si>
    <t>2.12.1</t>
  </si>
  <si>
    <t>2.12.2</t>
  </si>
  <si>
    <t xml:space="preserve">Strip existing carpet tiles and remove residual adhesive. Remove all debris and vacuum the full floor area. Prepare subfloors in accordance with BS 5325. Make good to existing floor surfaces with F.Ball &amp; Co Stopgap 1200 Pro floor smoothing underlayment installed strictly in accordance with manufacturer's instructions to form a smooth surface with no ridges, steps or other blemishes. Include for ensuring that the perimeter frame and screws to internal duct and inspection chamber covers remain accessible.
</t>
  </si>
  <si>
    <t>2.12.3</t>
  </si>
  <si>
    <t>Supply and install Burmatex Tivoli Aruba Dusk carpet tiles to the full floor area in accordance with manufacturer's instructions.</t>
  </si>
  <si>
    <t>Painting to Woodwork and MDF Surfaces</t>
  </si>
  <si>
    <t>2.13.1</t>
  </si>
  <si>
    <t>To all new internal woodwork surfaces sandpaper smooth and dust off. Treat knots and resinous parts with knotting solution and prime with 1nr. coat Dulux Trade Quick Dry Wood Primer/Undercoat or similar, equal and approved wood primer. Stop up cracks, rail holes and other surface imperfections with good quality internal wood filler.
Apply 2nr. finish coats of Dulux Trade Diamond Satinwood - RAL 7035, lightly rubbing down and dusting off between coats.</t>
  </si>
  <si>
    <t>Redecoration to Walls</t>
  </si>
  <si>
    <t>2.14.1</t>
  </si>
  <si>
    <t>To existing plastered wall surfaces within the works areas, wash down with sugar soap solution, stop up cracks, rail holes and other surface imperfections with good quality internal wood filler and prime surfaces ready to receive 2nr. undiluted coats of Dulux Diamond Eggshell Emulsion (or similar, equal and approved) - Colour: RAL 000 9002.
Locations: Refer to contract drawings.</t>
  </si>
  <si>
    <t>New Suspended Ceilings</t>
  </si>
  <si>
    <t>2.15.1</t>
  </si>
  <si>
    <t>Supply and install suspended ceilings to the areas indicated on contract drawings comprising 600x600mm white mineral tiles, from the Rockfon range or similar, equal and approved laid in a 24mm white metal grid to match existing grid height. Allow for 25x38mm soft wood timber shadow battens, painted black, to the perimeter of the ceiling grid at the junction with the wall. All to be installed in accordance with manufacturer’s instructions. The contractor will be responsible for producing prefabrication drawings indicating grid setting out for the suspended ceiling design. Rockfon Artic to general areas, Rockfon Koral to wet areas.
Locations: Refer to contract drawings.</t>
  </si>
  <si>
    <t>New Glasroc H TileBacker and ceramic tiles to 900 x 1200 Shower area walls and WHB splashbacks</t>
  </si>
  <si>
    <t>2.16.1</t>
  </si>
  <si>
    <t>Allow for fixing 12.5mm Glasroc H TileBacker to full height of walls behind locations of 8No. new 1200 x 900mm shower trays. Install fixings at least 13mm from cut edges and ends. Stagger horizontal and vertical joints between layers by at least 600mm. Joint boards with Gyproc Joint Cement.</t>
  </si>
  <si>
    <t>2.16.2</t>
  </si>
  <si>
    <t>Prepare and prime wall surfaces to the indicated locations and apply Mapei Keraquick S1 (Colour: Grey) or equal similar and approved high-performance, quick-setting, deformable cementitious powdered adhesive in accordance with the manufacturer's recommendations.</t>
  </si>
  <si>
    <t>2.16.3</t>
  </si>
  <si>
    <r>
      <t>Supply and install new</t>
    </r>
    <r>
      <rPr>
        <sz val="10"/>
        <color rgb="FFFF0000"/>
        <rFont val="Arial"/>
        <family val="2"/>
      </rPr>
      <t xml:space="preserve"> </t>
    </r>
    <r>
      <rPr>
        <sz val="10"/>
        <rFont val="Arial"/>
        <family val="2"/>
      </rPr>
      <t xml:space="preserve">100 x 200mm white ceramic gloss bevel edge metro wall tiles </t>
    </r>
    <r>
      <rPr>
        <sz val="10"/>
        <color theme="1"/>
        <rFont val="Arial"/>
        <family val="2"/>
      </rPr>
      <t xml:space="preserve">to walls (full height) as indicated on the contract drawings primed with adhesive and left to set for as long as is recommended by the manufacturer to ensure proper adhesion. Tiles should be evenly spaced and leveled and free from chips or defects. Clean excess adhesive from tile faces. </t>
    </r>
  </si>
  <si>
    <t>2.16.4</t>
  </si>
  <si>
    <t>Once adhesive is sufficiently cured, apply Mapei Ultracolour Plus Black or similar, equal and approved cementitious tile grout to joints throughout. Ensure finishes to joints are even and smoothed over. Clean any excess from tile faces and wash down the wall with clean water once grout is sufficiently set.</t>
  </si>
  <si>
    <t>2.16.5</t>
  </si>
  <si>
    <t>Allow for each of the 4No. WHB's in the new GF WC units to receive a 300 x 400mm splashback in 100 x 200mm ceramic metro gloss wall tiles and grouting as 2.16.3 and 2.16.4, respectively.</t>
  </si>
  <si>
    <t>New IPS Panelling system</t>
  </si>
  <si>
    <t>2.17.1</t>
  </si>
  <si>
    <t>Install new IPS panelling system (300mm (D) x 1100mm (H)) behind WHB's and WC's in each new 1F and 2F WC unit as indicated with Bushboard Washrooms Panel Only SGL Duct Panels (Colour: TBC) or equal, similar and approved high density solid grade laminate IPS system.
Locations: Refer to contract drawings (A106- Proposed Works to Walls).</t>
  </si>
  <si>
    <t>New Sanitary fittings</t>
  </si>
  <si>
    <t>2.18.1</t>
  </si>
  <si>
    <t>2.18.2</t>
  </si>
  <si>
    <r>
      <t xml:space="preserve">Supply and fit 1Nr. </t>
    </r>
    <r>
      <rPr>
        <sz val="10"/>
        <rFont val="Arial"/>
        <family val="2"/>
      </rPr>
      <t xml:space="preserve">Kaldewei Superplan 1851-2 (with support) 1200 x 900mm x 25mm shower trays with anti-slip finish and top access shower waste in white finish to each new shower location as indicated on the contract drawings. Allow for tiling exposed edges to tray upstands.
</t>
    </r>
    <r>
      <rPr>
        <sz val="10"/>
        <color theme="1"/>
        <rFont val="Arial"/>
        <family val="2"/>
      </rPr>
      <t xml:space="preserve">
</t>
    </r>
  </si>
  <si>
    <t>2.18.3</t>
  </si>
  <si>
    <t>Supply and fit 1200 x 900mm Ideal Standard L6205 (EO) Synergy Pivot Door &amp; Panel or equal, similar and approved shower enclosure to suit each 1200mm x 900mm tray with 8mm toughened safety glass finished in bright silver.</t>
  </si>
  <si>
    <t>2.18.4</t>
  </si>
  <si>
    <t>Supply and fit Bushboard Washrooms Chartham Wall Hung 500 wash basins with RH tap hole to each location as indicated on the contract drawings. Tap to be Chartham Mono Basin Mixer Tap (Chrome). Waste fitting to be 1 ¼” click clack waste, un-slotted ref. TSWC108. Trap to be 1 ¼” resealing plastic bottle trap ref. A10R</t>
  </si>
  <si>
    <t>2.18.5</t>
  </si>
  <si>
    <t>Supply and fit new Bushboard Washrooms Chartham Close-coupled WCs to each location as indicated on the contract drawings.</t>
  </si>
  <si>
    <t>2.18.6</t>
  </si>
  <si>
    <t>Supply and fit new Bushboard Washrooms Chartham Back-to-wall WCs within proposed IPS panelling system in each location as indicated on the contract drawings.</t>
  </si>
  <si>
    <t>2.18.7</t>
  </si>
  <si>
    <t>Allow for boxing in all exposed services with 18mm MDF finished in 1nr. coats of Dulux Trade primer and 2nr. undiluted coats of Dulux Diamond Eggshell Emulsion (or similar, equal and approved) - Colour: RAL 000 9002.</t>
  </si>
  <si>
    <t>2.18.8</t>
  </si>
  <si>
    <t>2.18.9</t>
  </si>
  <si>
    <t>2.18.10</t>
  </si>
  <si>
    <t>Allow for each new WC unit (Including Accessible WC's) to each receive 1No. coat hook rail, 1No. 400 (W) x 600mm (H) copper-backed wall-mounted mirror and 1No. toilet roll holder. CA to confirm final position of installations.
Mirrors to comprise 6mm silver mirror glass with safety backing film and pencil polished edges. have pre drilled 7mm diameter screw holes. Securely fix with suitable chrome cap screws in positions to be agreed on site with Client.</t>
  </si>
  <si>
    <t>2.18.11</t>
  </si>
  <si>
    <t>Supply and fit 2Nr. New WuduMate Compact Footwash Station 500(W) x 450(D) x 780(H)mm in Stainless Steel complete with tap and waste connection as supplied.
Locations: Refer to contract drawings.</t>
  </si>
  <si>
    <t>Internal Joint Sealant to Sanitary Fittings</t>
  </si>
  <si>
    <t>2.19.1</t>
  </si>
  <si>
    <t>Prepare and prime surfaces in accordance with the manufacturer's recommendations. Insert joint backing foam where required and neatly apply Dow Corning 785 - Sanitary Silicone Sealant to ISO11600-F-20HM. Clean non-porous surfaces with Dow Corning R40 Universal cleaner or methylated spirit and dry thoroughly. Insert gun-grade sealant and tool within 5 minutes of application. Clean off excess sealant with R40 cleaner as the work proceeds. Ensure the joint designs are in accordance with he manufacturer's recommendations.</t>
  </si>
  <si>
    <t>2.20.1</t>
  </si>
  <si>
    <t>Firestopping / Certification</t>
  </si>
  <si>
    <t>2.21.1</t>
  </si>
  <si>
    <t>Allow for Part B compliant firestopping throughout and FIRAS approved, BM Trada or Certifire certified third-party to certify firestopping and fire door installations.
Note: Contractor is to refer to A106 - Proposed Works to Walls to ensure FD30 and FD60 compartments are maintained in accordance with specified wall and door system FD ratings.</t>
  </si>
  <si>
    <t>Unforeseen Works</t>
  </si>
  <si>
    <t>2.22.1</t>
  </si>
  <si>
    <t>Allow a provisional sum of £20,000.00 for unforeseen works. Sum only to be expended upon written instruction from the Contract Administrator.</t>
  </si>
  <si>
    <t>Rate</t>
  </si>
  <si>
    <t>Mechanical and Electrical Works</t>
  </si>
  <si>
    <t>3.1.1</t>
  </si>
  <si>
    <t>3.1.2</t>
  </si>
  <si>
    <t>3.2.1</t>
  </si>
  <si>
    <t>3.2.1.1</t>
  </si>
  <si>
    <t>Mechanical and Electrical Services Preliminaries</t>
  </si>
  <si>
    <t>3.2.2</t>
  </si>
  <si>
    <t>Mechanical Services</t>
  </si>
  <si>
    <t>3.2.2.1</t>
  </si>
  <si>
    <t>Strip Out Works</t>
  </si>
  <si>
    <t>3.2.2.2</t>
  </si>
  <si>
    <t>3.2.2.3</t>
  </si>
  <si>
    <t>3.2.2.4</t>
  </si>
  <si>
    <t>Thermal Insulation</t>
  </si>
  <si>
    <t>3.2.2.5</t>
  </si>
  <si>
    <t>3.2.2.6</t>
  </si>
  <si>
    <t>3.2.2.7</t>
  </si>
  <si>
    <t>3.2.2.8</t>
  </si>
  <si>
    <t>Testing and Commissioning</t>
  </si>
  <si>
    <t>3.2.2.9</t>
  </si>
  <si>
    <t>Any Other Items (Please Specify):</t>
  </si>
  <si>
    <t>3.2.3</t>
  </si>
  <si>
    <t>Electrical Services</t>
  </si>
  <si>
    <t>3.2.3.1</t>
  </si>
  <si>
    <t>3.2.3.2</t>
  </si>
  <si>
    <t>Electrical Supplies</t>
  </si>
  <si>
    <t>3.2.3.3</t>
  </si>
  <si>
    <t>Electrical Containment and Distribution</t>
  </si>
  <si>
    <t>3.2.3.4</t>
  </si>
  <si>
    <t>Earthing and Bonding</t>
  </si>
  <si>
    <t>3.2.3.5</t>
  </si>
  <si>
    <t>Lighting Installation</t>
  </si>
  <si>
    <t>3.2.3.6</t>
  </si>
  <si>
    <t>Emergency Lighting</t>
  </si>
  <si>
    <t>3.2.3.7</t>
  </si>
  <si>
    <t>General Purpose Power</t>
  </si>
  <si>
    <t>3.2.3.8</t>
  </si>
  <si>
    <t>3.2.3.9</t>
  </si>
  <si>
    <t>3.2.3.10</t>
  </si>
  <si>
    <t>3.2.3.11</t>
  </si>
  <si>
    <t>3.2.3.12</t>
  </si>
  <si>
    <t>3.2.3.13</t>
  </si>
  <si>
    <t>3.2.4</t>
  </si>
  <si>
    <t>3.2.4.1</t>
  </si>
  <si>
    <t>3.2.4.2</t>
  </si>
  <si>
    <t>3.2.5</t>
  </si>
  <si>
    <t>Provisional Sums</t>
  </si>
  <si>
    <t>3.2.5.1</t>
  </si>
  <si>
    <t>Schedule of Works Collection Page</t>
  </si>
  <si>
    <t>Preliminaries:</t>
  </si>
  <si>
    <t>The Works:</t>
  </si>
  <si>
    <t>M&amp;E:</t>
  </si>
  <si>
    <t>SUB-TOTAL:</t>
  </si>
  <si>
    <t>VAT (at 20% on all costs):</t>
  </si>
  <si>
    <t>Total to Form of Tender Inc. VAT:</t>
  </si>
  <si>
    <r>
      <rPr>
        <b/>
        <sz val="10"/>
        <color theme="1"/>
        <rFont val="Arial"/>
        <family val="2"/>
      </rPr>
      <t xml:space="preserve">West Yorkshire Fire &amp; Rescue Architectural Plans and Tender Documentation cont.
</t>
    </r>
    <r>
      <rPr>
        <sz val="10"/>
        <color theme="1"/>
        <rFont val="Arial"/>
        <family val="2"/>
      </rPr>
      <t>- A110a-0040-A-00-P-GF.RCP-T01 - Ground Floor Reflected Ceiling Plan
- A110b-0040-A-00-P-1F.RCP-T01 - First Floor Reflected Ceiling Plan
- A110c-0040-A-00-P-2F.RCP-T01 - Second Floor Reflected Ceiling Plan
- A111a-0040-A-00-P-GF.PHASING-T01 - Ground Floor Phasing Plan
- A111b-0040-A-00-P-1F.PHASING-T01 - First Floor Phasing Plan
- A111c-0040-A-00-P-2F.PHASING-T01 - Second Floor Phasing Plan</t>
    </r>
    <r>
      <rPr>
        <b/>
        <sz val="10"/>
        <color theme="1"/>
        <rFont val="Arial"/>
        <family val="2"/>
      </rPr>
      <t xml:space="preserve">
</t>
    </r>
    <r>
      <rPr>
        <sz val="10"/>
        <color theme="1"/>
        <rFont val="Arial"/>
        <family val="2"/>
      </rPr>
      <t xml:space="preserve">- Bradford Fire Station Refurbishment Risk Register V1
- Bradford Fire Station Refurbishment Preliminaries (NEC3 ECSC)
- Bradford Fire Station Refurbishment Pre-Construction Information
</t>
    </r>
    <r>
      <rPr>
        <b/>
        <sz val="10"/>
        <color theme="1"/>
        <rFont val="Arial"/>
        <family val="2"/>
      </rPr>
      <t>JNP Group Structural Specification and Tender Documentation</t>
    </r>
    <r>
      <rPr>
        <sz val="10"/>
        <color theme="1"/>
        <rFont val="Arial"/>
        <family val="2"/>
      </rPr>
      <t xml:space="preserve">
- B25986-JNP-00-ZZ-CA-S-1000 (Structural Calculations)
- B25986-JNP-XX-XX-SK-S-2001, 3001 (Structural Supports Plan)
</t>
    </r>
    <r>
      <rPr>
        <b/>
        <sz val="10"/>
        <color theme="1"/>
        <rFont val="Arial"/>
        <family val="2"/>
      </rPr>
      <t xml:space="preserve">
Robert Whetham Associates Electrical and Mechanical Tender Documentation</t>
    </r>
    <r>
      <rPr>
        <sz val="10"/>
        <color theme="1"/>
        <rFont val="Arial"/>
        <family val="2"/>
      </rPr>
      <t xml:space="preserve">
- W2431-RWA-00-00-DR-E-6001 Rev T1 Proposed Electrical Services Layout, GF
- W2431-RWA-00-00-DR-M-5001 Rev T1 Mechanical Strip Out Layout GF
- W2431-RWA-00-00-DR-M-5201 Rev T1 Proposed Above Ground Drainage Layout GF
- W2431-RWA-00-00-DR-M-5301 Rev T1 Proposed Hot &amp; Cold Water Services Layout GF
- W2431-RWA-00-00-DR-M-5601 Rev T1 Proposed Heating Layout GF
- W2431-RWA-00-00-DR-M-5701 Rev T1 Proposed Ventilation Layout GF
- W2431-RWA-00-00-DR-M-5901 Rev T1 Proposed Sprinkler Coverage Layout GF
- W2431-RWA-00-01-DR-E-6001 Rev T1 Proposed Electrical Services Layout, 1F
- W2431-RWA-00-01-DR-M-5001 Rev T1 Mechanical Strip Out Layout FF
- W2431-RWA-00-01-DR-M-5201 Rev T1 Proposed Above Ground Drainage Layout FF
- W2431-RWA-00-01-DR-M-5301 Rev T1 Proposed Hot &amp; Cold Water Services Layout FF
- W2431-RWA-00-01-DR-M-5601 Rev T1 Proposed Heating Layout FF
- W2431-RWA-00-01-DR-M-5701 Rev T1 Proposed Ventilation Layout FF
- W2431-RWA-00-01-DR-M-5901 Rev T1 Proposed Sprinkler Coverage Layout FF
- W2431-RWA-00-02-DR-E-6001 Rev T1 Proposed Electrical Services Layout, 2F
</t>
    </r>
  </si>
  <si>
    <r>
      <rPr>
        <b/>
        <sz val="10"/>
        <color theme="1"/>
        <rFont val="Arial"/>
        <family val="2"/>
      </rPr>
      <t>Robert Whetham Associates Electrical and Mechanical Tender Documentation cont.</t>
    </r>
    <r>
      <rPr>
        <sz val="10"/>
        <color theme="1"/>
        <rFont val="Arial"/>
        <family val="2"/>
      </rPr>
      <t xml:space="preserve">
- W2431-RWA-00-02-DR-M-5001 Rev T1 Mechanical Strip Out Layout SF
- W2431-RWA-00-02-DR-M-5201 Rev T1 Proposed Above Ground Drainage Layout SF
- W2431-RWA-00-02-DR-M-5301 Rev T1 Proposed Hot &amp; Cold Water Services Layout SF
- W2431-RWA-00-02-DR-M-5601 Rev T1 Proposed Heating Layout SF
- W2431-RWA-00-02-DR-M-5701 Rev T1 Proposed Ventilation Layout SF
- W2431-RWA-00-02-DR-M-5901 Rev T1 Proposed Sprinkler Coverage Layout SF
- W2431-RWA-00-XX-DR-E-6001 Rev T1 Proposed Electrical Services Phasing Layout
- W2431-RWA-00-XX-DR-E-6002 Rev T1 Proposed Distribution Board Schedules and Turn Out Lighting Schematic
- W2431-RWA-00-XX-SP-ME-001 Rev T1 (Specification for MEP Services)
- Appendix A - Financial Section (A1 - Summary of Tender, A2 - Schedule of Day Work, Plant and Material Rates, A3 - Schedule of Alternatives
- W2431-RWA-XX-XX-HS-ME-001 Rev T1 (MEP Designers Risk Assessments)
</t>
    </r>
  </si>
  <si>
    <r>
      <t xml:space="preserve">The Schedule of Work must be read and priced in conjunction with the following drawings and specification from Robert Whetham Associates:
</t>
    </r>
    <r>
      <rPr>
        <b/>
        <i/>
        <sz val="10"/>
        <color theme="1"/>
        <rFont val="Arial"/>
        <family val="2"/>
      </rPr>
      <t xml:space="preserve">Robert Whetham Associates Electrical and Mechanical Tender Documentation
</t>
    </r>
    <r>
      <rPr>
        <i/>
        <sz val="10"/>
        <color theme="1"/>
        <rFont val="Arial"/>
        <family val="2"/>
      </rPr>
      <t>- W2431-RWA-00-00-DR-E-6001 Rev T1 Proposed Electrical Services Layout, GF
- W2431-RWA-00-00-DR-M-5001 Rev T1 Mechanical Strip Out Layout GF
- W2431-RWA-00-00-DR-M-5201 Rev T1 Proposed Above Ground Drainage Layout GF
- W2431-RWA-00-00-DR-M-5301 Rev T1 Proposed Hot &amp; Cold Water Services Layout GF
- W2431-RWA-00-00-DR-M-5601 Rev T1 Proposed Heating Layout GF
- W2431-RWA-00-00-DR-M-5701 Rev T1 Proposed Ventilation Layout GF
- W2431-RWA-00-00-DR-M-5901 Rev T1 Proposed Sprinkler Coverage Layout GF
- W2431-RWA-00-01-DR-E-6001 Rev T1 Proposed Electrical Services Layout, 1F
- W2431-RWA-00-01-DR-M-5001 Rev T1 Mechanical Strip Out Layout FF
- W2431-RWA-00-01-DR-M-5201 Rev T1 Proposed Above Ground Drainage Layout FF
- W2431-RWA-00-01-DR-M-5301 Rev T1 Proposed Hot &amp; Cold Water Services Layout FF
- W2431-RWA-00-01-DR-M-5601 Rev T1 Proposed Heating Layout FF
- W2431-RWA-00-01-DR-M-5701 Rev T1 Proposed Ventilation Layout FF
- W2431-RWA-00-01-DR-M-5901 Rev T1 Proposed Sprinkler Coverage Layout FF
- W2431-RWA-00-02-DR-E-6001 Rev T1 Proposed Electrical Services Layout, 2F
- W2431-RWA-00-02-DR-M-5001 Rev T1 Mechanical Strip Out Layout SF
- W2431-RWA-00-02-DR-M-5201 Rev T1 Proposed Above Ground Drainage Layout SF
- W2431-RWA-00-02-DR-M-5301 Rev T1 Proposed Hot &amp; Cold Water Services Layout SF
- W2431-RWA-00-02-DR-M-5601 Rev T1 Proposed Heating Layout SF
- W2431-RWA-00-02-DR-M-5701 Rev T1 Proposed Ventilation Layout SF
- W2431-RWA-00-02-DR-M-5901 Rev T1 Proposed Sprinkler Coverage Layout SF
- W2431-RWA-00-XX-DR-E-6001 Rev T1 Proposed Electrical Services Phasing Layout
- W2431-RWA-00-XX-DR-E-6002 Rev T1 Proposed Distribution Board Schedules and Turn Out Lighting Schematic
- W2431-RWA-00-XX-SP-ME-001 Rev T1 (Specification for MEP Services)
- Appendix A - Financial Section (A1 - Summary of Tender, A2 - Schedule of Day Work, Plant and Material Rates, A3 - Schedule of Alternatives
- W2431-RWA-XX-XX-HS-ME-001 Rev T1 (MEP Designers Risk Assessments)</t>
    </r>
  </si>
  <si>
    <r>
      <t xml:space="preserve">The following schedules shall be completed in full and returned to each of the main Contractors for inclusion in the main tender price summary (see </t>
    </r>
    <r>
      <rPr>
        <i/>
        <sz val="10"/>
        <color theme="1"/>
        <rFont val="Arial"/>
        <family val="2"/>
      </rPr>
      <t>W2431-RWA-00-XX-SP-ME-001 Rev T1 (Specification for MEP Services - Appendix A Financial Section)</t>
    </r>
    <r>
      <rPr>
        <sz val="10"/>
        <color theme="1"/>
        <rFont val="Arial"/>
        <family val="2"/>
      </rPr>
      <t>)</t>
    </r>
    <r>
      <rPr>
        <i/>
        <sz val="10"/>
        <color theme="1"/>
        <rFont val="Arial"/>
        <family val="2"/>
      </rPr>
      <t xml:space="preserve">.
</t>
    </r>
    <r>
      <rPr>
        <sz val="10"/>
        <color theme="1"/>
        <rFont val="Arial"/>
        <family val="2"/>
      </rPr>
      <t xml:space="preserve">
Failure to return completed schedules listed below shall preclude the tender from consideration.
All documentation not included with the mechanical and electrical package but referred to in the specification shall be viewed with copies obtained, as necessary.
All allowances shall be made for any matters contained which may affect your tender. Any wants for additional monies arising from lack of knowledge shall not be entertained:
• A1 Summary of Tender - </t>
    </r>
    <r>
      <rPr>
        <i/>
        <sz val="10"/>
        <color theme="1"/>
        <rFont val="Arial"/>
        <family val="2"/>
      </rPr>
      <t xml:space="preserve">This breakdown constitutes the contract sum analysis. This section shall be completed fully all sections and returned with your tender.
</t>
    </r>
    <r>
      <rPr>
        <sz val="10"/>
        <color theme="1"/>
        <rFont val="Arial"/>
        <family val="2"/>
      </rPr>
      <t xml:space="preserve">
• A2 Schedule of Day Work, Plant and Material Rates
• A3 Schedule of Alternatives - </t>
    </r>
    <r>
      <rPr>
        <i/>
        <sz val="10"/>
        <color theme="1"/>
        <rFont val="Arial"/>
        <family val="2"/>
      </rPr>
      <t>Please list those commodities that has not been specified in the specification documentation and state the Proposed Alternative.</t>
    </r>
  </si>
  <si>
    <t>A1 Summary of Tender</t>
  </si>
  <si>
    <t>Electrical Services for the Associated Mechanical Services Installations</t>
  </si>
  <si>
    <t>Fire Alarm Systems</t>
  </si>
  <si>
    <t>IT/Comms Systems</t>
  </si>
  <si>
    <t>Relocation of Access Control System</t>
  </si>
  <si>
    <t>Accessible WC Alarm Systems</t>
  </si>
  <si>
    <t>PA Systems</t>
  </si>
  <si>
    <t>3.2.3.14</t>
  </si>
  <si>
    <t>LPHW System</t>
  </si>
  <si>
    <t>Hot and Cold Water Services</t>
  </si>
  <si>
    <t>TMV 3 Valves</t>
  </si>
  <si>
    <t>Water Treatment</t>
  </si>
  <si>
    <t>Automatic Controls / BMS</t>
  </si>
  <si>
    <t>Ventilation</t>
  </si>
  <si>
    <t>Thermal Modelling</t>
  </si>
  <si>
    <t>3.2.2.10</t>
  </si>
  <si>
    <t>Builders Works in Connection and Strip Out</t>
  </si>
  <si>
    <t>3.2.5.2</t>
  </si>
  <si>
    <t>Handover Documentation</t>
  </si>
  <si>
    <t xml:space="preserve">O&amp;M Manuals, User Guides and As-Fitted Drawings </t>
  </si>
  <si>
    <t>3.2.6</t>
  </si>
  <si>
    <t>3.2.6.1</t>
  </si>
  <si>
    <t>General Mechanical and Electrical Contingency</t>
  </si>
  <si>
    <t>Builders Works in Connection with M&amp;E Services - Allow for carrying out all necessary builders work in connection with the M&amp;E installation works. 
Include for liaising with M&amp;E subcontractors and allow for forming all necessary holes, chases, opening up ducts, voids, concealed surfaces, etc. and all subsequent replastering, infilling, making good to all disturbed areas, etc.</t>
  </si>
  <si>
    <t xml:space="preserve">Refer to the Robert Whetham Associates W2431-RWA-00-XX-SP-ME-001 Rev T1 (Specification for MEP Services) document for all other installation specifications not listed below: </t>
  </si>
  <si>
    <t>Hygienic Wall Cladding to 1.02 Store Room</t>
  </si>
  <si>
    <t>Supply and fit 2Nr. New Bushboard Washrooms Doc M Pack with close-coupled WC (Left Hand) - SCDMCCLG: Grey Pack
Locations: G.01 and G.09 Accessible WC's.</t>
  </si>
  <si>
    <t>Supply and fit 1Nr. New Bushboard Washrooms Doc M Pack with close-coupled WC (Right Hand) - SCDMCCRG: Grey Pack
Locations: 2.08 Accessible WC.</t>
  </si>
  <si>
    <t xml:space="preserve">Supply and install new solidcore 30/60 minutes fire resisting doorsets with softwood frame, securely fixed with good quality stainless steel wood screws, 70mm moulded architrave both sides neatly mitred and securely fixed to frame. Supply and fit good quality stainless steel finish mortice latch, lever handles, back plates, striker plates, etc. all as per A105- Door and Ironmongery Schedule and to BS476 pt 22: 1987BSEN-1 or BSEN1634-3. Door hanging to be as indicated on the contract drawings. Door finish to be confirmed by CA from the manufacturer's standard range (Light Oak Veneer).
26No. WC and Bedroom doors to be fitted with euro deadlock thumbturns internally.
14No. WC doors to be fitted with privacy indicators externally.
14No. doors (Type 2) each to be fitted with a 300x300mm intumescent transfer grille.
Doors to be provided with intumescent strips and cold smoke seals fitted into the head and jamb of the linings and VP glazing with intumescent sealing where applicable. Doorset lining to be FD30/FD60 as required. Width to suit wall thickness.
Locations: Refer to the contract drawings.
</t>
  </si>
  <si>
    <t>New FFE deliveries</t>
  </si>
  <si>
    <t>Contractor to allow for delivery of 72No. Whittan Single Door Everyday lockers and 12No. New bedframes and mattresses to site during the contract period. To be procured by others.</t>
  </si>
  <si>
    <t>2.1.1.3</t>
  </si>
  <si>
    <t>Supply and fit Altro Whiterock W103/104 PVCu extruded sheet hygienic wall cladding to full height of walls as indicated on the contract drawings. All fixing, cutting and jointing to be carried out in accordance with the manufacturer's recommendations.
Locations: 1.02 Store</t>
  </si>
  <si>
    <r>
      <rPr>
        <b/>
        <u/>
        <sz val="10"/>
        <color rgb="FF000000"/>
        <rFont val="Arial"/>
      </rPr>
      <t xml:space="preserve">Type 1:
</t>
    </r>
    <r>
      <rPr>
        <sz val="10"/>
        <color rgb="FF000000"/>
        <rFont val="Arial"/>
      </rPr>
      <t xml:space="preserve">Supply and install British Gypsum GypWall </t>
    </r>
    <r>
      <rPr>
        <b/>
        <sz val="10"/>
        <color rgb="FF000000"/>
        <rFont val="Arial"/>
      </rPr>
      <t>A206015 (B) MR2 (EN)</t>
    </r>
    <r>
      <rPr>
        <sz val="10"/>
        <color rgb="FF000000"/>
        <rFont val="Arial"/>
      </rPr>
      <t xml:space="preserve"> Single Frame 70mm depth stud wall system at 600mm c/c with 50mm Isover Steel Frame Infill Batt. Include setting out frames, and prepare to also accept new 810/910x2100mm FD30/FD60 doorsets to be installed as indicated. Allow for all necessary channel sections, fixings, deflection heads and joint seals to be installed as recommended by the manufacturer.
Type 1 partitions to comprise:
Single inner layer 12.5mm Gyproc WallBoard and single outer layer 12.5mm Gyproc Moisture Resistant board to both sides. Skim plaster finish to both sides. 
</t>
    </r>
    <r>
      <rPr>
        <b/>
        <sz val="10"/>
        <color rgb="FF000000"/>
        <rFont val="Arial"/>
      </rPr>
      <t>Note:</t>
    </r>
    <r>
      <rPr>
        <sz val="10"/>
        <color rgb="FF000000"/>
        <rFont val="Arial"/>
      </rPr>
      <t xml:space="preserve"> Existing blockwork in WC areas also to be lined with single layer 12.5mm MR board.
For heights up to 4600mm.
Fire Integrity 30mins
Fire Insulation 30mins
Duty Rating Severe
Max Height 4600mm
Partition Thickness 122mm
Locations: Between Shower Room WC's (refer to the contract drawings).
</t>
    </r>
  </si>
  <si>
    <r>
      <rPr>
        <b/>
        <u/>
        <sz val="10"/>
        <color rgb="FF000000"/>
        <rFont val="Arial"/>
      </rPr>
      <t xml:space="preserve">Type 2:
</t>
    </r>
    <r>
      <rPr>
        <sz val="10"/>
        <color rgb="FF000000"/>
        <rFont val="Arial"/>
      </rPr>
      <t xml:space="preserve">Supply and install British Gypsum GypWall </t>
    </r>
    <r>
      <rPr>
        <b/>
        <sz val="10"/>
        <color rgb="FF000000"/>
        <rFont val="Arial"/>
      </rPr>
      <t>A206015 (B) MR1 (EN)</t>
    </r>
    <r>
      <rPr>
        <sz val="10"/>
        <color rgb="FF000000"/>
        <rFont val="Arial"/>
      </rPr>
      <t xml:space="preserve"> Single Frame 70mm depth stud wall system at 600mm c/c with 50mm Isover Steel Frame Infill Batt. Include setting out frames, and prepare to also accept new 810/910x2100mm FD30/FD60 doorsets to be installed as indicated. Allow for all necessary channel sections, fixings, deflection heads and joint seals to be installed as recommended by the manufacturer.
Type 2 partitions to comprise:
Single inner layer 12.5mm Gyproc WallBoard and single outer layer 12.5mm Gyproc Moisture Resistant board to inner side and double layer 12.5mm WallBoard to outer side. Skim plaster finish to both sides.
For heights up to 4600mm.
Fire Integrity 30mins
Fire Insulation 30mins
Duty Rating Severe
Max Height 4600mm
Partition Thickness 122mm
Locations: Between Shower Room WC's and General Areas (refer to the contract drawings).
</t>
    </r>
  </si>
  <si>
    <r>
      <rPr>
        <b/>
        <u/>
        <sz val="10"/>
        <color rgb="FF000000"/>
        <rFont val="Arial"/>
      </rPr>
      <t xml:space="preserve">Type 4:
</t>
    </r>
    <r>
      <rPr>
        <sz val="10"/>
        <color rgb="FF000000"/>
        <rFont val="Arial"/>
      </rPr>
      <t xml:space="preserve">Supply and install British Gypsum GypWall </t>
    </r>
    <r>
      <rPr>
        <b/>
        <sz val="10"/>
        <color rgb="FF000000"/>
        <rFont val="Arial"/>
      </rPr>
      <t>A206016 (B) (EN)</t>
    </r>
    <r>
      <rPr>
        <sz val="10"/>
        <color rgb="FF000000"/>
        <rFont val="Arial"/>
      </rPr>
      <t xml:space="preserve"> Single Frame 70mm depth stud wall system at 600mm c/c with 50mm Isover Steel Frame Infill Batt. Include setting out frames, and prepare to also accept new 810/910x2100mm FD30/FD60 doorsets to be installed as indicated. Allow for all necessary channel sections, fixings, deflection heads and joint seals to be installed as recommended by the manufacturer.
Type 4 partitions to comprise:
Two layers of Gyproc WallBoard 15mm each side of Gypframe 70 S 50 'C' Studs at 600mm centres. Skim plaster finish to both sides.
For heights up to 4600mm.
Fire Integrity 60mins
Fire Insulation 60mins
Duty Rating Severe
Max Height 4600mm
Partition Thickness 132mm
Locations: 1F Corridor link partition and bedroom party walls requiring 60mins FR (refer to the contract drawings).
</t>
    </r>
  </si>
  <si>
    <r>
      <rPr>
        <b/>
        <u/>
        <sz val="10"/>
        <color rgb="FF000000"/>
        <rFont val="Arial"/>
        <family val="2"/>
      </rPr>
      <t>Type 3:</t>
    </r>
    <r>
      <rPr>
        <sz val="10"/>
        <color rgb="FF000000"/>
        <rFont val="Arial"/>
        <family val="2"/>
      </rPr>
      <t xml:space="preserve">
Supply and install British Gypsum GypWall </t>
    </r>
    <r>
      <rPr>
        <b/>
        <sz val="10"/>
        <color rgb="FF000000"/>
        <rFont val="Arial"/>
        <family val="2"/>
      </rPr>
      <t>A206015 (B) (EN)</t>
    </r>
    <r>
      <rPr>
        <sz val="10"/>
        <color rgb="FF000000"/>
        <rFont val="Arial"/>
        <family val="2"/>
      </rPr>
      <t xml:space="preserve"> Single Frame 70mm depth stud wall system at 600mm c/c with 50mm Isover Steel Frame Infill Batt. Include setting out frames, and prepare to also accept new 810/910x2100mm FD30/FD60 doorsets to be installed as indicated. Allow for all necessary channel sections, fixings, deflection heads and joint seals to be installed as recommended by the manufacturer.
Type 3 partitions to comprise:
Two layers of Gyproc WallBoard 12.5mm each side of Gypframe 70 S 50 'C' Studs at 600mm centres. Skim plaster finish to both sides.
For heights up to 4600mm.
Fire Integrity 30mins
Fire Insulation 30mins
Duty Rating Severe
Max Height 4600mm
Partition Thickness 122mm
Locations: 1F Bedrooms, General Areas and G.01 Accessible WC, G.09 Accessible WC, 2.08 Accessible WC (refer to the contract drawings).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</si>
</sst>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F800]dddd\,\ mmmm\ dd\,\ yyyy"/>
  </numFmts>
  <fonts count="20" x14ac:knownFonts="1">
    <font>
      <sz val="10"/>
      <color theme="1"/>
      <name val="Arial"/>
      <family val="2"/>
    </font>
    <font>
      <sz val="10"/>
      <name val="Arial"/>
      <family val="2"/>
    </font>
    <font>
      <b/>
      <sz val="10"/>
      <color theme="0"/>
      <name val="Arial"/>
      <family val="2"/>
    </font>
    <font>
      <b/>
      <sz val="10"/>
      <color theme="1"/>
      <name val="Arial"/>
      <family val="2"/>
    </font>
    <font>
      <u/>
      <sz val="10"/>
      <color theme="10"/>
      <name val="Arial"/>
      <family val="2"/>
    </font>
    <font>
      <sz val="8"/>
      <name val="Arial"/>
      <family val="2"/>
    </font>
    <font>
      <b/>
      <u/>
      <sz val="10"/>
      <color theme="1"/>
      <name val="Arial"/>
      <family val="2"/>
    </font>
    <font>
      <b/>
      <sz val="10"/>
      <name val="Arial"/>
      <family val="2"/>
    </font>
    <font>
      <i/>
      <sz val="10"/>
      <color theme="1"/>
      <name val="Arial"/>
      <family val="2"/>
    </font>
    <font>
      <b/>
      <sz val="18"/>
      <color theme="4" tint="-0.249977111117893"/>
      <name val="Arial"/>
      <family val="2"/>
    </font>
    <font>
      <b/>
      <sz val="10"/>
      <color theme="4" tint="-0.249977111117893"/>
      <name val="Arial"/>
      <family val="2"/>
    </font>
    <font>
      <sz val="10"/>
      <color theme="4" tint="-0.249977111117893"/>
      <name val="Arial"/>
      <family val="2"/>
    </font>
    <font>
      <sz val="10"/>
      <color rgb="FFFF0000"/>
      <name val="Arial"/>
      <family val="2"/>
    </font>
    <font>
      <b/>
      <u/>
      <sz val="10"/>
      <color rgb="FF000000"/>
      <name val="Arial"/>
    </font>
    <font>
      <sz val="10"/>
      <color rgb="FF000000"/>
      <name val="Arial"/>
    </font>
    <font>
      <b/>
      <sz val="10"/>
      <color rgb="FF000000"/>
      <name val="Arial"/>
    </font>
    <font>
      <b/>
      <i/>
      <sz val="10"/>
      <color theme="1"/>
      <name val="Arial"/>
      <family val="2"/>
    </font>
    <font>
      <sz val="10"/>
      <color rgb="FF000000"/>
      <name val="Arial"/>
      <family val="2"/>
    </font>
    <font>
      <b/>
      <sz val="10"/>
      <color rgb="FF000000"/>
      <name val="Arial"/>
      <family val="2"/>
    </font>
    <font>
      <b/>
      <u/>
      <sz val="10"/>
      <color rgb="FF000000"/>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15">
    <xf numFmtId="0" fontId="0" fillId="0" borderId="0" xfId="0"/>
    <xf numFmtId="0" fontId="0" fillId="0" borderId="0" xfId="0" applyAlignment="1">
      <alignment vertical="top"/>
    </xf>
    <xf numFmtId="0" fontId="0" fillId="0" borderId="0" xfId="0" applyAlignment="1">
      <alignment vertical="center"/>
    </xf>
    <xf numFmtId="0" fontId="0" fillId="0" borderId="0" xfId="0" applyAlignment="1">
      <alignment horizontal="center"/>
    </xf>
    <xf numFmtId="164" fontId="0" fillId="0" borderId="0" xfId="0" applyNumberFormat="1" applyAlignment="1">
      <alignment horizontal="left" vertical="center"/>
    </xf>
    <xf numFmtId="0" fontId="3" fillId="0" borderId="0" xfId="0" applyFont="1" applyAlignment="1">
      <alignment vertical="top"/>
    </xf>
    <xf numFmtId="0" fontId="3" fillId="2" borderId="1" xfId="0" applyFont="1" applyFill="1" applyBorder="1" applyAlignment="1">
      <alignment vertical="top" wrapText="1"/>
    </xf>
    <xf numFmtId="0" fontId="0" fillId="0" borderId="1" xfId="0" applyBorder="1" applyAlignment="1">
      <alignment vertical="top" wrapText="1"/>
    </xf>
    <xf numFmtId="0" fontId="0" fillId="0" borderId="0" xfId="0" applyAlignment="1">
      <alignment vertical="top" wrapText="1"/>
    </xf>
    <xf numFmtId="0" fontId="3" fillId="0" borderId="0" xfId="0" applyFont="1" applyAlignment="1">
      <alignment vertical="center" wrapText="1"/>
    </xf>
    <xf numFmtId="0" fontId="4" fillId="0" borderId="0" xfId="1" applyAlignment="1">
      <alignment vertical="top" wrapText="1"/>
    </xf>
    <xf numFmtId="0" fontId="1" fillId="0" borderId="0" xfId="0" applyFont="1" applyAlignment="1">
      <alignment vertical="top"/>
    </xf>
    <xf numFmtId="0" fontId="0" fillId="0" borderId="1" xfId="0" applyBorder="1" applyAlignment="1">
      <alignment horizontal="left" vertical="top"/>
    </xf>
    <xf numFmtId="164" fontId="0" fillId="0" borderId="0" xfId="0" applyNumberFormat="1" applyAlignment="1">
      <alignment horizontal="center" vertical="center"/>
    </xf>
    <xf numFmtId="0" fontId="0" fillId="0" borderId="0" xfId="0" applyAlignment="1">
      <alignment horizontal="left" vertical="top"/>
    </xf>
    <xf numFmtId="0" fontId="3" fillId="2" borderId="1" xfId="0" applyFont="1" applyFill="1" applyBorder="1" applyAlignment="1">
      <alignment horizontal="left" vertical="top"/>
    </xf>
    <xf numFmtId="164" fontId="0" fillId="2" borderId="1" xfId="0" applyNumberFormat="1" applyFill="1" applyBorder="1" applyAlignment="1">
      <alignment horizontal="center" vertical="center"/>
    </xf>
    <xf numFmtId="16" fontId="0" fillId="0" borderId="0" xfId="0" applyNumberFormat="1" applyAlignment="1">
      <alignment vertical="top"/>
    </xf>
    <xf numFmtId="0" fontId="0" fillId="2" borderId="1" xfId="0" applyFill="1" applyBorder="1" applyAlignment="1">
      <alignment horizontal="left" vertical="top"/>
    </xf>
    <xf numFmtId="0" fontId="3" fillId="2" borderId="1" xfId="0" applyFont="1" applyFill="1" applyBorder="1" applyAlignment="1">
      <alignment horizontal="right" vertical="top" wrapText="1"/>
    </xf>
    <xf numFmtId="0" fontId="0" fillId="2" borderId="0" xfId="0" applyFill="1" applyAlignment="1">
      <alignment vertical="top"/>
    </xf>
    <xf numFmtId="0" fontId="0" fillId="0" borderId="1" xfId="0" applyBorder="1" applyAlignment="1">
      <alignment horizontal="right" vertical="center"/>
    </xf>
    <xf numFmtId="164" fontId="0" fillId="0" borderId="1" xfId="0" applyNumberFormat="1" applyBorder="1" applyAlignment="1">
      <alignment horizontal="left" vertical="center"/>
    </xf>
    <xf numFmtId="0" fontId="0" fillId="0" borderId="1" xfId="0" applyBorder="1" applyAlignment="1">
      <alignment vertical="top"/>
    </xf>
    <xf numFmtId="0" fontId="1" fillId="0" borderId="1" xfId="0" applyFont="1" applyBorder="1" applyAlignment="1">
      <alignment vertical="top" wrapText="1"/>
    </xf>
    <xf numFmtId="0" fontId="0" fillId="0" borderId="1" xfId="0" applyBorder="1" applyAlignment="1">
      <alignment horizontal="left" vertical="top" wrapText="1"/>
    </xf>
    <xf numFmtId="0" fontId="3" fillId="2" borderId="4" xfId="0" applyFont="1" applyFill="1" applyBorder="1" applyAlignment="1">
      <alignment horizontal="left" vertical="top" wrapText="1"/>
    </xf>
    <xf numFmtId="0" fontId="0" fillId="3" borderId="1" xfId="0" applyFill="1" applyBorder="1" applyAlignment="1">
      <alignment vertical="top"/>
    </xf>
    <xf numFmtId="0" fontId="0" fillId="3" borderId="4" xfId="0" applyFill="1" applyBorder="1" applyAlignment="1">
      <alignment horizontal="left" vertical="top" wrapText="1"/>
    </xf>
    <xf numFmtId="0" fontId="0" fillId="0" borderId="4" xfId="0" applyBorder="1" applyAlignment="1">
      <alignment horizontal="left" vertical="top" wrapText="1"/>
    </xf>
    <xf numFmtId="0" fontId="0" fillId="3" borderId="1" xfId="0" applyFill="1" applyBorder="1" applyAlignment="1">
      <alignment horizontal="left" vertical="top"/>
    </xf>
    <xf numFmtId="0" fontId="6" fillId="3" borderId="4" xfId="0" applyFont="1" applyFill="1" applyBorder="1" applyAlignment="1">
      <alignment horizontal="left" vertical="top" wrapText="1"/>
    </xf>
    <xf numFmtId="164" fontId="1" fillId="0" borderId="1" xfId="0" applyNumberFormat="1" applyFont="1" applyBorder="1" applyAlignment="1">
      <alignment horizontal="center" vertical="top"/>
    </xf>
    <xf numFmtId="164" fontId="0" fillId="0" borderId="1" xfId="0" applyNumberFormat="1" applyBorder="1" applyAlignment="1">
      <alignment horizontal="center" vertical="top"/>
    </xf>
    <xf numFmtId="164" fontId="0" fillId="2" borderId="1" xfId="0" applyNumberFormat="1" applyFill="1" applyBorder="1" applyAlignment="1">
      <alignment horizontal="center" vertical="top"/>
    </xf>
    <xf numFmtId="164" fontId="3" fillId="2" borderId="1" xfId="0" applyNumberFormat="1" applyFont="1" applyFill="1" applyBorder="1" applyAlignment="1">
      <alignment horizontal="center" vertical="top"/>
    </xf>
    <xf numFmtId="0" fontId="3" fillId="2" borderId="1" xfId="0" applyFont="1" applyFill="1" applyBorder="1" applyAlignment="1">
      <alignment horizontal="left" vertical="top" wrapText="1"/>
    </xf>
    <xf numFmtId="2" fontId="3" fillId="2" borderId="1" xfId="0" applyNumberFormat="1" applyFont="1" applyFill="1" applyBorder="1" applyAlignment="1">
      <alignment horizontal="left" vertical="top"/>
    </xf>
    <xf numFmtId="0" fontId="0" fillId="0" borderId="0" xfId="0" applyAlignment="1">
      <alignment horizontal="left" vertical="center"/>
    </xf>
    <xf numFmtId="0" fontId="3" fillId="2" borderId="1" xfId="0" applyFont="1" applyFill="1" applyBorder="1" applyAlignment="1">
      <alignment horizontal="center" vertical="center" wrapText="1"/>
    </xf>
    <xf numFmtId="0" fontId="0" fillId="0" borderId="1" xfId="0" applyBorder="1" applyAlignment="1">
      <alignment horizontal="center" vertical="center" wrapText="1"/>
    </xf>
    <xf numFmtId="0" fontId="4" fillId="0" borderId="0" xfId="1" applyAlignment="1">
      <alignment horizontal="center" vertical="center" wrapText="1"/>
    </xf>
    <xf numFmtId="0" fontId="0" fillId="0" borderId="0" xfId="0" applyAlignment="1">
      <alignment horizontal="center" vertical="center" wrapText="1"/>
    </xf>
    <xf numFmtId="0" fontId="1" fillId="0" borderId="1" xfId="0" applyFont="1" applyBorder="1" applyAlignment="1">
      <alignment horizontal="left" vertical="top"/>
    </xf>
    <xf numFmtId="0" fontId="0" fillId="0" borderId="0" xfId="0" applyAlignment="1">
      <alignment vertical="center" wrapText="1"/>
    </xf>
    <xf numFmtId="0" fontId="4" fillId="0" borderId="0" xfId="1" applyAlignment="1">
      <alignment vertical="center" wrapText="1"/>
    </xf>
    <xf numFmtId="0" fontId="0" fillId="2" borderId="0" xfId="0" applyFill="1" applyAlignment="1">
      <alignment vertical="center"/>
    </xf>
    <xf numFmtId="164" fontId="3" fillId="2" borderId="1" xfId="0" applyNumberFormat="1" applyFont="1" applyFill="1" applyBorder="1" applyAlignment="1">
      <alignment horizontal="center" vertical="center"/>
    </xf>
    <xf numFmtId="0" fontId="3" fillId="2" borderId="1" xfId="0" applyFont="1" applyFill="1" applyBorder="1" applyAlignment="1">
      <alignment horizontal="right" vertical="center" wrapText="1"/>
    </xf>
    <xf numFmtId="0" fontId="0" fillId="2" borderId="1" xfId="0" applyFill="1" applyBorder="1" applyAlignment="1">
      <alignment horizontal="left" vertical="center"/>
    </xf>
    <xf numFmtId="164" fontId="1" fillId="0" borderId="1" xfId="0" applyNumberFormat="1" applyFont="1" applyBorder="1" applyAlignment="1">
      <alignment horizontal="center" vertical="center"/>
    </xf>
    <xf numFmtId="0" fontId="0" fillId="0" borderId="1" xfId="0" applyBorder="1" applyAlignment="1">
      <alignment horizontal="left" vertical="center"/>
    </xf>
    <xf numFmtId="0" fontId="3" fillId="2" borderId="1" xfId="0" applyFont="1" applyFill="1" applyBorder="1" applyAlignment="1">
      <alignment horizontal="left" vertical="center" wrapText="1"/>
    </xf>
    <xf numFmtId="164" fontId="3" fillId="2" borderId="1" xfId="0" applyNumberFormat="1" applyFont="1" applyFill="1" applyBorder="1" applyAlignment="1">
      <alignment vertical="center" wrapText="1"/>
    </xf>
    <xf numFmtId="0" fontId="2" fillId="5" borderId="1" xfId="0" applyFont="1" applyFill="1" applyBorder="1" applyAlignment="1">
      <alignment horizontal="left" vertical="top"/>
    </xf>
    <xf numFmtId="0" fontId="2" fillId="5" borderId="1" xfId="0" applyFont="1" applyFill="1" applyBorder="1" applyAlignment="1">
      <alignment vertical="top" wrapText="1"/>
    </xf>
    <xf numFmtId="164" fontId="2" fillId="5" borderId="1" xfId="0" applyNumberFormat="1" applyFont="1" applyFill="1" applyBorder="1" applyAlignment="1">
      <alignment horizontal="center" vertical="center"/>
    </xf>
    <xf numFmtId="165" fontId="2" fillId="5" borderId="1" xfId="0" applyNumberFormat="1" applyFont="1" applyFill="1" applyBorder="1" applyAlignment="1">
      <alignment horizontal="left" vertical="top"/>
    </xf>
    <xf numFmtId="0" fontId="2" fillId="5" borderId="1" xfId="0" applyFont="1" applyFill="1" applyBorder="1" applyAlignment="1">
      <alignment horizontal="center" vertical="top" wrapText="1"/>
    </xf>
    <xf numFmtId="164" fontId="2" fillId="5" borderId="1" xfId="0" applyNumberFormat="1" applyFont="1" applyFill="1" applyBorder="1" applyAlignment="1">
      <alignment horizontal="center" vertical="top"/>
    </xf>
    <xf numFmtId="0" fontId="2" fillId="5" borderId="1" xfId="0" applyFont="1" applyFill="1" applyBorder="1" applyAlignment="1">
      <alignment horizontal="left" vertical="center"/>
    </xf>
    <xf numFmtId="0" fontId="2" fillId="5" borderId="1" xfId="0" applyFont="1" applyFill="1" applyBorder="1" applyAlignment="1">
      <alignment vertical="center" wrapText="1"/>
    </xf>
    <xf numFmtId="0" fontId="2" fillId="5" borderId="1" xfId="0" applyFont="1" applyFill="1" applyBorder="1" applyAlignment="1">
      <alignment horizontal="center" vertical="center" wrapText="1"/>
    </xf>
    <xf numFmtId="165" fontId="2" fillId="5" borderId="1" xfId="0" applyNumberFormat="1" applyFont="1" applyFill="1" applyBorder="1" applyAlignment="1">
      <alignment horizontal="left" vertical="center"/>
    </xf>
    <xf numFmtId="0" fontId="0" fillId="4" borderId="1" xfId="0" applyFill="1" applyBorder="1" applyAlignment="1">
      <alignment vertical="top"/>
    </xf>
    <xf numFmtId="0" fontId="7" fillId="4" borderId="1" xfId="0" applyFont="1" applyFill="1" applyBorder="1" applyAlignment="1">
      <alignment horizontal="left" vertical="top"/>
    </xf>
    <xf numFmtId="0" fontId="7" fillId="4" borderId="1" xfId="0" applyFont="1" applyFill="1" applyBorder="1" applyAlignment="1">
      <alignment vertical="top" wrapText="1"/>
    </xf>
    <xf numFmtId="0" fontId="7" fillId="4" borderId="1" xfId="0" applyFont="1" applyFill="1" applyBorder="1" applyAlignment="1">
      <alignment horizontal="center" vertical="center" wrapText="1"/>
    </xf>
    <xf numFmtId="164" fontId="7" fillId="4" borderId="1" xfId="0" applyNumberFormat="1" applyFont="1" applyFill="1" applyBorder="1" applyAlignment="1">
      <alignment vertical="center" wrapText="1"/>
    </xf>
    <xf numFmtId="0" fontId="1" fillId="0" borderId="1" xfId="0" applyFont="1" applyBorder="1" applyAlignment="1">
      <alignment horizontal="center" vertical="center" wrapText="1"/>
    </xf>
    <xf numFmtId="0" fontId="0" fillId="2" borderId="1" xfId="0" applyFill="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vertical="top"/>
    </xf>
    <xf numFmtId="0" fontId="4" fillId="0" borderId="1" xfId="1" applyBorder="1" applyAlignment="1">
      <alignment vertical="top" wrapText="1"/>
    </xf>
    <xf numFmtId="0" fontId="4" fillId="0" borderId="1" xfId="1" applyBorder="1" applyAlignment="1">
      <alignment horizontal="center" vertical="center" wrapText="1"/>
    </xf>
    <xf numFmtId="164" fontId="0" fillId="0" borderId="1" xfId="0" applyNumberFormat="1" applyBorder="1" applyAlignment="1">
      <alignment horizontal="center" vertical="center"/>
    </xf>
    <xf numFmtId="0" fontId="0" fillId="0" borderId="5" xfId="0" applyBorder="1" applyAlignment="1">
      <alignment vertical="top"/>
    </xf>
    <xf numFmtId="0" fontId="0" fillId="4" borderId="5" xfId="0" applyFill="1" applyBorder="1" applyAlignment="1">
      <alignment vertical="top"/>
    </xf>
    <xf numFmtId="0" fontId="0" fillId="2" borderId="5" xfId="0" applyFill="1" applyBorder="1" applyAlignment="1">
      <alignment vertical="top"/>
    </xf>
    <xf numFmtId="0" fontId="1" fillId="0" borderId="5" xfId="0" applyFont="1" applyBorder="1" applyAlignment="1">
      <alignment vertical="top"/>
    </xf>
    <xf numFmtId="164" fontId="2" fillId="5" borderId="1" xfId="0" applyNumberFormat="1" applyFont="1" applyFill="1" applyBorder="1" applyAlignment="1">
      <alignment horizontal="center" vertical="top" wrapText="1"/>
    </xf>
    <xf numFmtId="164" fontId="2" fillId="5"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7" fillId="4" borderId="1" xfId="0" applyNumberFormat="1" applyFont="1" applyFill="1" applyBorder="1" applyAlignment="1">
      <alignment horizontal="center" vertical="center" wrapText="1"/>
    </xf>
    <xf numFmtId="164" fontId="0" fillId="0" borderId="1" xfId="0" applyNumberFormat="1" applyBorder="1" applyAlignment="1">
      <alignment horizontal="center" vertical="center" wrapText="1"/>
    </xf>
    <xf numFmtId="164" fontId="1" fillId="0" borderId="1" xfId="0" applyNumberFormat="1" applyFont="1" applyBorder="1" applyAlignment="1">
      <alignment horizontal="center" vertical="center" wrapText="1"/>
    </xf>
    <xf numFmtId="164" fontId="4" fillId="0" borderId="1" xfId="1" applyNumberFormat="1" applyBorder="1" applyAlignment="1">
      <alignment horizontal="center" vertical="center" wrapText="1"/>
    </xf>
    <xf numFmtId="165" fontId="3" fillId="2" borderId="1" xfId="0" applyNumberFormat="1" applyFont="1" applyFill="1" applyBorder="1" applyAlignment="1">
      <alignment horizontal="left" vertical="center"/>
    </xf>
    <xf numFmtId="0" fontId="0" fillId="0" borderId="1" xfId="0" applyBorder="1" applyAlignment="1">
      <alignment vertical="center" wrapText="1"/>
    </xf>
    <xf numFmtId="0" fontId="0" fillId="0" borderId="1" xfId="0" applyBorder="1" applyAlignment="1">
      <alignment horizontal="left" vertical="center" wrapText="1"/>
    </xf>
    <xf numFmtId="2" fontId="0" fillId="0" borderId="1" xfId="0" applyNumberFormat="1" applyBorder="1" applyAlignment="1">
      <alignment horizontal="left" vertical="center"/>
    </xf>
    <xf numFmtId="0" fontId="0" fillId="4" borderId="1" xfId="0" applyFill="1" applyBorder="1" applyAlignment="1">
      <alignment horizontal="center" vertical="center" wrapText="1"/>
    </xf>
    <xf numFmtId="164" fontId="0" fillId="4" borderId="1" xfId="0" applyNumberFormat="1" applyFill="1" applyBorder="1" applyAlignment="1">
      <alignment horizontal="center" vertical="center" wrapText="1"/>
    </xf>
    <xf numFmtId="164" fontId="1" fillId="4" borderId="1" xfId="0" applyNumberFormat="1" applyFont="1" applyFill="1" applyBorder="1" applyAlignment="1">
      <alignment horizontal="center" vertical="center"/>
    </xf>
    <xf numFmtId="0" fontId="3" fillId="4" borderId="1" xfId="0" applyFont="1" applyFill="1" applyBorder="1" applyAlignment="1">
      <alignment vertical="center" wrapText="1"/>
    </xf>
    <xf numFmtId="0" fontId="3" fillId="4" borderId="1" xfId="0" applyFont="1" applyFill="1" applyBorder="1" applyAlignment="1">
      <alignment vertical="center"/>
    </xf>
    <xf numFmtId="2" fontId="3" fillId="4" borderId="1" xfId="0" applyNumberFormat="1" applyFont="1" applyFill="1" applyBorder="1" applyAlignment="1">
      <alignment horizontal="left" vertical="center"/>
    </xf>
    <xf numFmtId="0" fontId="17" fillId="0" borderId="1" xfId="0" applyFont="1" applyBorder="1" applyAlignment="1">
      <alignment vertical="top" wrapText="1"/>
    </xf>
    <xf numFmtId="0" fontId="9" fillId="0" borderId="0" xfId="0" applyFont="1" applyAlignment="1">
      <alignment horizontal="center" vertical="center"/>
    </xf>
    <xf numFmtId="0" fontId="0" fillId="0" borderId="0" xfId="0" applyAlignment="1">
      <alignment horizontal="left" vertical="center"/>
    </xf>
    <xf numFmtId="166" fontId="0" fillId="0" borderId="0" xfId="0" applyNumberFormat="1" applyAlignment="1">
      <alignment horizontal="left" vertical="top"/>
    </xf>
    <xf numFmtId="0" fontId="10" fillId="0" borderId="0" xfId="0" applyFont="1"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xf>
    <xf numFmtId="0" fontId="2" fillId="5" borderId="0" xfId="0" applyFont="1" applyFill="1" applyAlignment="1">
      <alignment horizontal="center" vertical="center"/>
    </xf>
    <xf numFmtId="0" fontId="0" fillId="0" borderId="1" xfId="0" applyBorder="1" applyAlignment="1">
      <alignment horizontal="right" vertical="center"/>
    </xf>
    <xf numFmtId="164" fontId="0" fillId="0" borderId="1" xfId="0" applyNumberFormat="1" applyBorder="1" applyAlignment="1">
      <alignment horizontal="left" vertical="center"/>
    </xf>
    <xf numFmtId="164" fontId="3" fillId="0" borderId="1" xfId="0" applyNumberFormat="1" applyFont="1" applyBorder="1" applyAlignment="1">
      <alignment horizontal="right" vertical="center"/>
    </xf>
    <xf numFmtId="164" fontId="3" fillId="0" borderId="1" xfId="0" applyNumberFormat="1" applyFont="1" applyBorder="1" applyAlignment="1">
      <alignment horizontal="left" vertical="center"/>
    </xf>
    <xf numFmtId="0" fontId="0" fillId="0" borderId="2" xfId="0" applyBorder="1" applyAlignment="1">
      <alignment horizontal="right" vertical="center"/>
    </xf>
    <xf numFmtId="0" fontId="0" fillId="0" borderId="3" xfId="0" applyBorder="1" applyAlignment="1">
      <alignment horizontal="right" vertical="center"/>
    </xf>
    <xf numFmtId="164" fontId="0" fillId="0" borderId="2" xfId="0" applyNumberFormat="1" applyBorder="1" applyAlignment="1">
      <alignment horizontal="left" vertical="center"/>
    </xf>
    <xf numFmtId="164" fontId="0" fillId="0" borderId="3" xfId="0" applyNumberForma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487433</xdr:colOff>
      <xdr:row>0</xdr:row>
      <xdr:rowOff>91440</xdr:rowOff>
    </xdr:from>
    <xdr:to>
      <xdr:col>6</xdr:col>
      <xdr:colOff>530952</xdr:colOff>
      <xdr:row>5</xdr:row>
      <xdr:rowOff>17273</xdr:rowOff>
    </xdr:to>
    <xdr:pic>
      <xdr:nvPicPr>
        <xdr:cNvPr id="2" name="Picture 1">
          <a:extLst>
            <a:ext uri="{FF2B5EF4-FFF2-40B4-BE49-F238E27FC236}">
              <a16:creationId xmlns:a16="http://schemas.microsoft.com/office/drawing/2014/main" id="{34C4F404-4E22-4818-A300-EB60581FA4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06633" y="91440"/>
          <a:ext cx="2481919" cy="70688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13045-4127-4ED6-B5B8-229A86029A83}">
  <sheetPr codeName="Sheet1"/>
  <dimension ref="A7:I48"/>
  <sheetViews>
    <sheetView view="pageBreakPreview" zoomScaleNormal="100" zoomScaleSheetLayoutView="100" zoomScalePageLayoutView="85" workbookViewId="0">
      <selection activeCell="C46" sqref="C46"/>
    </sheetView>
  </sheetViews>
  <sheetFormatPr defaultRowHeight="12.5" x14ac:dyDescent="0.25"/>
  <cols>
    <col min="9" max="9" width="9.1796875" customWidth="1"/>
  </cols>
  <sheetData>
    <row r="7" spans="2:9" ht="12.75" customHeight="1" x14ac:dyDescent="0.25">
      <c r="B7" s="98" t="s">
        <v>0</v>
      </c>
      <c r="C7" s="98"/>
      <c r="D7" s="98"/>
      <c r="E7" s="98"/>
      <c r="F7" s="98"/>
      <c r="G7" s="98"/>
      <c r="H7" s="98"/>
      <c r="I7" s="98"/>
    </row>
    <row r="8" spans="2:9" ht="12.75" customHeight="1" x14ac:dyDescent="0.25">
      <c r="B8" s="98"/>
      <c r="C8" s="98"/>
      <c r="D8" s="98"/>
      <c r="E8" s="98"/>
      <c r="F8" s="98"/>
      <c r="G8" s="98"/>
      <c r="H8" s="98"/>
      <c r="I8" s="98"/>
    </row>
    <row r="9" spans="2:9" ht="37.5" customHeight="1" x14ac:dyDescent="0.25">
      <c r="B9" s="1"/>
      <c r="C9" s="1"/>
      <c r="D9" s="1"/>
      <c r="E9" s="1"/>
      <c r="F9" s="1"/>
      <c r="G9" s="1"/>
      <c r="H9" s="1"/>
    </row>
    <row r="10" spans="2:9" ht="13" x14ac:dyDescent="0.25">
      <c r="B10" s="5" t="s">
        <v>1</v>
      </c>
      <c r="C10" s="103" t="s">
        <v>2</v>
      </c>
      <c r="D10" s="104"/>
      <c r="E10" s="104"/>
      <c r="F10" s="104"/>
      <c r="G10" s="104"/>
      <c r="H10" s="104"/>
    </row>
    <row r="11" spans="2:9" ht="18.75" customHeight="1" x14ac:dyDescent="0.25">
      <c r="C11" s="3"/>
      <c r="D11" s="3"/>
      <c r="E11" s="3"/>
      <c r="F11" s="3"/>
      <c r="G11" s="3"/>
      <c r="H11" s="3"/>
    </row>
    <row r="12" spans="2:9" ht="18" customHeight="1" x14ac:dyDescent="0.25">
      <c r="B12" s="5" t="s">
        <v>3</v>
      </c>
      <c r="C12" s="103" t="s">
        <v>4</v>
      </c>
      <c r="D12" s="103"/>
      <c r="E12" s="103"/>
      <c r="F12" s="103"/>
      <c r="G12" s="103"/>
      <c r="H12" s="103"/>
    </row>
    <row r="13" spans="2:9" ht="12.75" customHeight="1" x14ac:dyDescent="0.25">
      <c r="B13" s="1"/>
      <c r="C13" s="103"/>
      <c r="D13" s="103"/>
      <c r="E13" s="103"/>
      <c r="F13" s="103"/>
      <c r="G13" s="103"/>
      <c r="H13" s="103"/>
    </row>
    <row r="14" spans="2:9" ht="12.75" customHeight="1" x14ac:dyDescent="0.25">
      <c r="B14" s="1"/>
      <c r="C14" s="103"/>
      <c r="D14" s="103"/>
      <c r="E14" s="103"/>
      <c r="F14" s="103"/>
      <c r="G14" s="103"/>
      <c r="H14" s="103"/>
    </row>
    <row r="15" spans="2:9" ht="12.75" customHeight="1" x14ac:dyDescent="0.25">
      <c r="B15" s="1"/>
      <c r="C15" s="103"/>
      <c r="D15" s="103"/>
      <c r="E15" s="103"/>
      <c r="F15" s="103"/>
      <c r="G15" s="103"/>
      <c r="H15" s="103"/>
    </row>
    <row r="16" spans="2:9" ht="10" customHeight="1" x14ac:dyDescent="0.25">
      <c r="B16" s="1"/>
      <c r="C16" s="103"/>
      <c r="D16" s="103"/>
      <c r="E16" s="103"/>
      <c r="F16" s="103"/>
      <c r="G16" s="103"/>
      <c r="H16" s="103"/>
    </row>
    <row r="17" spans="3:8" ht="12.75" customHeight="1" x14ac:dyDescent="0.25">
      <c r="C17" s="9"/>
      <c r="D17" s="9"/>
      <c r="E17" s="9"/>
      <c r="F17" s="9"/>
      <c r="G17" s="9"/>
      <c r="H17" s="9"/>
    </row>
    <row r="37" spans="1:8" ht="13" x14ac:dyDescent="0.25">
      <c r="A37" s="101" t="s">
        <v>5</v>
      </c>
      <c r="B37" s="102"/>
      <c r="C37" s="102"/>
    </row>
    <row r="39" spans="1:8" ht="12.65" customHeight="1" x14ac:dyDescent="0.25">
      <c r="A39" s="11" t="s">
        <v>6</v>
      </c>
      <c r="B39" s="11"/>
      <c r="C39" s="11"/>
      <c r="D39" s="11"/>
      <c r="E39" s="11"/>
      <c r="F39" s="11"/>
      <c r="G39" s="11"/>
      <c r="H39" s="11"/>
    </row>
    <row r="41" spans="1:8" x14ac:dyDescent="0.25">
      <c r="A41" s="99" t="s">
        <v>7</v>
      </c>
      <c r="B41" s="99"/>
      <c r="C41" s="99" t="s">
        <v>8</v>
      </c>
      <c r="D41" s="99"/>
      <c r="E41" s="99"/>
      <c r="F41" s="99"/>
      <c r="G41" s="99"/>
    </row>
    <row r="43" spans="1:8" x14ac:dyDescent="0.25">
      <c r="A43" s="99" t="s">
        <v>9</v>
      </c>
      <c r="B43" s="99"/>
      <c r="C43" s="99" t="s">
        <v>10</v>
      </c>
      <c r="D43" s="99"/>
      <c r="E43" s="99"/>
      <c r="F43" s="99"/>
      <c r="G43" s="99"/>
    </row>
    <row r="45" spans="1:8" x14ac:dyDescent="0.25">
      <c r="A45" s="105" t="s">
        <v>11</v>
      </c>
      <c r="B45" s="105"/>
      <c r="C45" s="100">
        <v>45730</v>
      </c>
      <c r="D45" s="100"/>
      <c r="E45" s="100"/>
      <c r="F45" s="100"/>
      <c r="G45" s="100"/>
    </row>
    <row r="47" spans="1:8" x14ac:dyDescent="0.25">
      <c r="A47" s="99" t="s">
        <v>12</v>
      </c>
      <c r="B47" s="99"/>
      <c r="C47" s="99" t="s">
        <v>13</v>
      </c>
      <c r="D47" s="99"/>
      <c r="E47" s="99"/>
      <c r="F47" s="99"/>
      <c r="G47" s="99"/>
    </row>
    <row r="48" spans="1:8" x14ac:dyDescent="0.25">
      <c r="B48" s="2"/>
      <c r="C48" s="2"/>
      <c r="D48" s="2"/>
      <c r="E48" s="2"/>
      <c r="F48" s="2"/>
      <c r="G48" s="2"/>
    </row>
  </sheetData>
  <mergeCells count="12">
    <mergeCell ref="B7:I8"/>
    <mergeCell ref="A47:B47"/>
    <mergeCell ref="C47:G47"/>
    <mergeCell ref="C45:G45"/>
    <mergeCell ref="A37:C37"/>
    <mergeCell ref="C10:H10"/>
    <mergeCell ref="A41:B41"/>
    <mergeCell ref="C41:G41"/>
    <mergeCell ref="A43:B43"/>
    <mergeCell ref="C43:G43"/>
    <mergeCell ref="A45:B45"/>
    <mergeCell ref="C12:H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54C08-B11D-4CD0-82EE-9D998BDEA7D9}">
  <sheetPr codeName="Sheet2">
    <pageSetUpPr fitToPage="1"/>
  </sheetPr>
  <dimension ref="A1:E42"/>
  <sheetViews>
    <sheetView tabSelected="1" view="pageBreakPreview" zoomScale="115" zoomScaleNormal="100" zoomScaleSheetLayoutView="115" workbookViewId="0">
      <selection activeCell="B35" sqref="B35"/>
    </sheetView>
  </sheetViews>
  <sheetFormatPr defaultColWidth="9" defaultRowHeight="12.5" x14ac:dyDescent="0.25"/>
  <cols>
    <col min="1" max="1" width="6.81640625" style="14" bestFit="1" customWidth="1"/>
    <col min="2" max="2" width="68.81640625" style="8" customWidth="1"/>
    <col min="3" max="3" width="20.54296875" style="13" customWidth="1"/>
    <col min="4" max="16384" width="9" style="1"/>
  </cols>
  <sheetData>
    <row r="1" spans="1:5" ht="13" x14ac:dyDescent="0.25">
      <c r="A1" s="54" t="s">
        <v>14</v>
      </c>
      <c r="B1" s="55" t="s">
        <v>15</v>
      </c>
      <c r="C1" s="56" t="s">
        <v>16</v>
      </c>
    </row>
    <row r="2" spans="1:5" ht="13" x14ac:dyDescent="0.25">
      <c r="A2" s="57">
        <v>1</v>
      </c>
      <c r="B2" s="55" t="s">
        <v>17</v>
      </c>
      <c r="C2" s="56"/>
    </row>
    <row r="3" spans="1:5" ht="13" x14ac:dyDescent="0.25">
      <c r="A3" s="15">
        <v>1.1000000000000001</v>
      </c>
      <c r="B3" s="6" t="s">
        <v>18</v>
      </c>
      <c r="C3" s="16"/>
    </row>
    <row r="4" spans="1:5" s="11" customFormat="1" ht="45.65" customHeight="1" x14ac:dyDescent="0.25">
      <c r="A4" s="23" t="s">
        <v>19</v>
      </c>
      <c r="B4" s="24" t="s">
        <v>20</v>
      </c>
      <c r="C4" s="32"/>
    </row>
    <row r="5" spans="1:5" s="11" customFormat="1" ht="91.15" customHeight="1" x14ac:dyDescent="0.25">
      <c r="A5" s="23" t="s">
        <v>21</v>
      </c>
      <c r="B5" s="7" t="s">
        <v>22</v>
      </c>
      <c r="C5" s="32"/>
    </row>
    <row r="6" spans="1:5" s="11" customFormat="1" ht="91.5" customHeight="1" x14ac:dyDescent="0.25">
      <c r="A6" s="23" t="s">
        <v>23</v>
      </c>
      <c r="B6" s="25" t="s">
        <v>24</v>
      </c>
      <c r="C6" s="32"/>
    </row>
    <row r="7" spans="1:5" s="11" customFormat="1" ht="147" customHeight="1" x14ac:dyDescent="0.25">
      <c r="A7" s="23" t="s">
        <v>25</v>
      </c>
      <c r="B7" s="25" t="s">
        <v>26</v>
      </c>
      <c r="C7" s="32"/>
    </row>
    <row r="8" spans="1:5" ht="21.65" customHeight="1" x14ac:dyDescent="0.25">
      <c r="A8" s="23" t="s">
        <v>27</v>
      </c>
      <c r="B8" s="7" t="s">
        <v>28</v>
      </c>
      <c r="C8" s="32"/>
    </row>
    <row r="9" spans="1:5" ht="18" customHeight="1" x14ac:dyDescent="0.25">
      <c r="A9" s="23" t="s">
        <v>29</v>
      </c>
      <c r="B9" s="25" t="s">
        <v>30</v>
      </c>
      <c r="C9" s="33"/>
    </row>
    <row r="10" spans="1:5" ht="68.5" customHeight="1" x14ac:dyDescent="0.25">
      <c r="A10" s="23" t="s">
        <v>31</v>
      </c>
      <c r="B10" s="7" t="s">
        <v>32</v>
      </c>
      <c r="C10" s="33"/>
    </row>
    <row r="11" spans="1:5" ht="13" x14ac:dyDescent="0.25">
      <c r="A11" s="15">
        <v>1.2</v>
      </c>
      <c r="B11" s="26" t="s">
        <v>33</v>
      </c>
      <c r="C11" s="26"/>
    </row>
    <row r="12" spans="1:5" ht="21.65" customHeight="1" x14ac:dyDescent="0.25">
      <c r="A12" s="27" t="s">
        <v>34</v>
      </c>
      <c r="B12" s="28" t="s">
        <v>35</v>
      </c>
      <c r="C12" s="33"/>
    </row>
    <row r="13" spans="1:5" ht="30.65" customHeight="1" x14ac:dyDescent="0.25">
      <c r="A13" s="27" t="s">
        <v>36</v>
      </c>
      <c r="B13" s="28" t="s">
        <v>37</v>
      </c>
      <c r="C13" s="33"/>
    </row>
    <row r="14" spans="1:5" ht="31.9" customHeight="1" x14ac:dyDescent="0.25">
      <c r="A14" s="27" t="s">
        <v>38</v>
      </c>
      <c r="B14" s="28" t="s">
        <v>39</v>
      </c>
      <c r="C14" s="33"/>
    </row>
    <row r="15" spans="1:5" ht="33.65" customHeight="1" x14ac:dyDescent="0.25">
      <c r="A15" s="27" t="s">
        <v>40</v>
      </c>
      <c r="B15" s="28" t="s">
        <v>41</v>
      </c>
      <c r="C15" s="33"/>
    </row>
    <row r="16" spans="1:5" ht="26.15" customHeight="1" x14ac:dyDescent="0.25">
      <c r="A16" s="15">
        <v>1.3</v>
      </c>
      <c r="B16" s="26" t="s">
        <v>42</v>
      </c>
      <c r="C16" s="26"/>
      <c r="E16" s="17"/>
    </row>
    <row r="17" spans="1:3" ht="58.9" customHeight="1" x14ac:dyDescent="0.25">
      <c r="A17" s="23" t="s">
        <v>43</v>
      </c>
      <c r="B17" s="29" t="s">
        <v>44</v>
      </c>
      <c r="C17" s="33"/>
    </row>
    <row r="18" spans="1:3" ht="69.650000000000006" customHeight="1" x14ac:dyDescent="0.25">
      <c r="A18" s="23" t="s">
        <v>45</v>
      </c>
      <c r="B18" s="29" t="s">
        <v>46</v>
      </c>
      <c r="C18" s="33"/>
    </row>
    <row r="19" spans="1:3" ht="44.5" customHeight="1" x14ac:dyDescent="0.25">
      <c r="A19" s="23" t="s">
        <v>47</v>
      </c>
      <c r="B19" s="29" t="s">
        <v>48</v>
      </c>
      <c r="C19" s="33"/>
    </row>
    <row r="20" spans="1:3" ht="13" x14ac:dyDescent="0.25">
      <c r="A20" s="15">
        <v>1.4</v>
      </c>
      <c r="B20" s="26" t="s">
        <v>49</v>
      </c>
      <c r="C20" s="34"/>
    </row>
    <row r="21" spans="1:3" ht="57" customHeight="1" x14ac:dyDescent="0.25">
      <c r="A21" s="27" t="s">
        <v>50</v>
      </c>
      <c r="B21" s="28" t="s">
        <v>51</v>
      </c>
      <c r="C21" s="33"/>
    </row>
    <row r="22" spans="1:3" ht="29.5" customHeight="1" x14ac:dyDescent="0.25">
      <c r="A22" s="27" t="s">
        <v>52</v>
      </c>
      <c r="B22" s="28" t="s">
        <v>53</v>
      </c>
      <c r="C22" s="33"/>
    </row>
    <row r="23" spans="1:3" ht="51.65" customHeight="1" x14ac:dyDescent="0.25">
      <c r="A23" s="27" t="s">
        <v>54</v>
      </c>
      <c r="B23" s="28" t="s">
        <v>55</v>
      </c>
      <c r="C23" s="33"/>
    </row>
    <row r="24" spans="1:3" ht="40.5" customHeight="1" x14ac:dyDescent="0.25">
      <c r="A24" s="27" t="s">
        <v>56</v>
      </c>
      <c r="B24" s="28" t="s">
        <v>57</v>
      </c>
      <c r="C24" s="33"/>
    </row>
    <row r="25" spans="1:3" ht="13" x14ac:dyDescent="0.25">
      <c r="A25" s="15">
        <v>1.5</v>
      </c>
      <c r="B25" s="26" t="s">
        <v>58</v>
      </c>
      <c r="C25" s="26"/>
    </row>
    <row r="26" spans="1:3" ht="146.5" customHeight="1" x14ac:dyDescent="0.25">
      <c r="A26" s="30" t="s">
        <v>59</v>
      </c>
      <c r="B26" s="28" t="s">
        <v>60</v>
      </c>
      <c r="C26" s="33"/>
    </row>
    <row r="27" spans="1:3" ht="103.9" customHeight="1" x14ac:dyDescent="0.25">
      <c r="A27" s="30" t="s">
        <v>61</v>
      </c>
      <c r="B27" s="31" t="s">
        <v>62</v>
      </c>
      <c r="C27" s="33"/>
    </row>
    <row r="28" spans="1:3" ht="13" x14ac:dyDescent="0.25">
      <c r="A28" s="15">
        <v>1.6</v>
      </c>
      <c r="B28" s="26" t="s">
        <v>63</v>
      </c>
      <c r="C28" s="26"/>
    </row>
    <row r="29" spans="1:3" ht="48" customHeight="1" x14ac:dyDescent="0.25">
      <c r="A29" s="12" t="s">
        <v>64</v>
      </c>
      <c r="B29" s="29" t="s">
        <v>65</v>
      </c>
      <c r="C29" s="33"/>
    </row>
    <row r="30" spans="1:3" ht="42" customHeight="1" x14ac:dyDescent="0.25">
      <c r="A30" s="12" t="s">
        <v>66</v>
      </c>
      <c r="B30" s="29" t="s">
        <v>67</v>
      </c>
      <c r="C30" s="33"/>
    </row>
    <row r="31" spans="1:3" ht="54" customHeight="1" x14ac:dyDescent="0.25">
      <c r="A31" s="12" t="s">
        <v>68</v>
      </c>
      <c r="B31" s="29" t="s">
        <v>69</v>
      </c>
      <c r="C31" s="33"/>
    </row>
    <row r="32" spans="1:3" ht="68.5" customHeight="1" x14ac:dyDescent="0.25">
      <c r="A32" s="12" t="s">
        <v>70</v>
      </c>
      <c r="B32" s="29" t="s">
        <v>71</v>
      </c>
      <c r="C32" s="33"/>
    </row>
    <row r="33" spans="1:5" ht="49.5" customHeight="1" x14ac:dyDescent="0.25">
      <c r="A33" s="12" t="s">
        <v>72</v>
      </c>
      <c r="B33" s="8" t="s">
        <v>73</v>
      </c>
      <c r="C33" s="33"/>
    </row>
    <row r="34" spans="1:5" ht="13" x14ac:dyDescent="0.25">
      <c r="A34" s="15">
        <v>1.7</v>
      </c>
      <c r="B34" s="26" t="s">
        <v>74</v>
      </c>
      <c r="C34" s="26"/>
    </row>
    <row r="35" spans="1:5" ht="104.15" customHeight="1" x14ac:dyDescent="0.25">
      <c r="A35" s="12" t="s">
        <v>75</v>
      </c>
      <c r="B35" s="8" t="s">
        <v>76</v>
      </c>
      <c r="C35" s="33"/>
    </row>
    <row r="36" spans="1:5" ht="13" x14ac:dyDescent="0.25">
      <c r="A36" s="15">
        <v>1.8</v>
      </c>
      <c r="B36" s="26" t="s">
        <v>77</v>
      </c>
      <c r="C36" s="26"/>
    </row>
    <row r="37" spans="1:5" ht="67.900000000000006" customHeight="1" x14ac:dyDescent="0.25">
      <c r="A37" s="12" t="s">
        <v>78</v>
      </c>
      <c r="B37" s="8" t="s">
        <v>79</v>
      </c>
      <c r="C37" s="33"/>
    </row>
    <row r="38" spans="1:5" s="20" customFormat="1" ht="13" x14ac:dyDescent="0.25">
      <c r="A38" s="18"/>
      <c r="B38" s="19" t="s">
        <v>80</v>
      </c>
      <c r="C38" s="35">
        <f>SUM(C4:C37)</f>
        <v>0</v>
      </c>
    </row>
    <row r="42" spans="1:5" s="13" customFormat="1" x14ac:dyDescent="0.25">
      <c r="A42" s="14"/>
      <c r="B42" s="10"/>
      <c r="D42" s="1"/>
      <c r="E42" s="1"/>
    </row>
  </sheetData>
  <phoneticPr fontId="5" type="noConversion"/>
  <pageMargins left="0.70866141732283472" right="0.70866141732283472" top="0.74803149606299213" bottom="0.57291666666666663" header="0.31496062992125984" footer="0.31496062992125984"/>
  <pageSetup paperSize="9" scale="92" fitToHeight="0" orientation="portrait" r:id="rId1"/>
  <rowBreaks count="1" manualBreakCount="1">
    <brk id="16"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44372-0AA7-4DB5-B1A1-9D8902B17CB8}">
  <sheetPr codeName="Sheet3">
    <pageSetUpPr fitToPage="1"/>
  </sheetPr>
  <dimension ref="A1:J110"/>
  <sheetViews>
    <sheetView view="pageBreakPreview" topLeftCell="A70" zoomScaleNormal="100" zoomScaleSheetLayoutView="100" workbookViewId="0">
      <selection activeCell="B73" sqref="B73"/>
    </sheetView>
  </sheetViews>
  <sheetFormatPr defaultColWidth="9" defaultRowHeight="12.5" x14ac:dyDescent="0.25"/>
  <cols>
    <col min="1" max="1" width="6.7265625" style="12" customWidth="1"/>
    <col min="2" max="2" width="77.453125" style="7" customWidth="1"/>
    <col min="3" max="3" width="10.453125" style="40" customWidth="1"/>
    <col min="4" max="4" width="10.453125" style="84" customWidth="1"/>
    <col min="5" max="5" width="10.453125" style="40" customWidth="1"/>
    <col min="6" max="6" width="17" style="75" customWidth="1"/>
    <col min="7" max="16384" width="9" style="23"/>
  </cols>
  <sheetData>
    <row r="1" spans="1:7" ht="18.75" customHeight="1" x14ac:dyDescent="0.25">
      <c r="A1" s="54" t="s">
        <v>14</v>
      </c>
      <c r="B1" s="55" t="s">
        <v>15</v>
      </c>
      <c r="C1" s="58" t="s">
        <v>81</v>
      </c>
      <c r="D1" s="80" t="s">
        <v>82</v>
      </c>
      <c r="E1" s="58" t="s">
        <v>83</v>
      </c>
      <c r="F1" s="59" t="s">
        <v>16</v>
      </c>
      <c r="G1" s="76"/>
    </row>
    <row r="2" spans="1:7" ht="18.75" customHeight="1" x14ac:dyDescent="0.25">
      <c r="A2" s="57">
        <v>2</v>
      </c>
      <c r="B2" s="55" t="s">
        <v>84</v>
      </c>
      <c r="C2" s="62"/>
      <c r="D2" s="81"/>
      <c r="E2" s="62"/>
      <c r="F2" s="56"/>
      <c r="G2" s="76"/>
    </row>
    <row r="3" spans="1:7" ht="25.75" customHeight="1" x14ac:dyDescent="0.25">
      <c r="A3" s="15">
        <v>2.1</v>
      </c>
      <c r="B3" s="6" t="s">
        <v>17</v>
      </c>
      <c r="C3" s="39"/>
      <c r="D3" s="82"/>
      <c r="E3" s="39"/>
      <c r="F3" s="53"/>
      <c r="G3" s="76"/>
    </row>
    <row r="4" spans="1:7" s="64" customFormat="1" ht="27" customHeight="1" x14ac:dyDescent="0.25">
      <c r="A4" s="65" t="s">
        <v>85</v>
      </c>
      <c r="B4" s="66" t="s">
        <v>86</v>
      </c>
      <c r="C4" s="67"/>
      <c r="D4" s="83"/>
      <c r="E4" s="67"/>
      <c r="F4" s="68"/>
      <c r="G4" s="77"/>
    </row>
    <row r="5" spans="1:7" ht="409.5" customHeight="1" x14ac:dyDescent="0.25">
      <c r="A5" s="12" t="s">
        <v>87</v>
      </c>
      <c r="B5" s="7" t="s">
        <v>88</v>
      </c>
      <c r="C5" s="40" t="s">
        <v>89</v>
      </c>
      <c r="F5" s="50"/>
      <c r="G5" s="76"/>
    </row>
    <row r="6" spans="1:7" ht="407.4" customHeight="1" x14ac:dyDescent="0.25">
      <c r="A6" s="12" t="s">
        <v>90</v>
      </c>
      <c r="B6" s="7" t="s">
        <v>290</v>
      </c>
      <c r="C6" s="40" t="s">
        <v>89</v>
      </c>
      <c r="F6" s="50"/>
      <c r="G6" s="76"/>
    </row>
    <row r="7" spans="1:7" ht="189" customHeight="1" x14ac:dyDescent="0.25">
      <c r="A7" s="12" t="s">
        <v>325</v>
      </c>
      <c r="B7" s="7" t="s">
        <v>291</v>
      </c>
      <c r="C7" s="40" t="s">
        <v>89</v>
      </c>
      <c r="F7" s="50"/>
      <c r="G7" s="76"/>
    </row>
    <row r="8" spans="1:7" s="64" customFormat="1" ht="27" customHeight="1" x14ac:dyDescent="0.25">
      <c r="A8" s="65" t="s">
        <v>91</v>
      </c>
      <c r="B8" s="66" t="s">
        <v>92</v>
      </c>
      <c r="C8" s="67"/>
      <c r="D8" s="83"/>
      <c r="E8" s="67"/>
      <c r="F8" s="68"/>
      <c r="G8" s="77"/>
    </row>
    <row r="9" spans="1:7" ht="52.9" customHeight="1" x14ac:dyDescent="0.25">
      <c r="A9" s="12" t="s">
        <v>93</v>
      </c>
      <c r="B9" s="7" t="s">
        <v>94</v>
      </c>
      <c r="F9" s="50"/>
      <c r="G9" s="76"/>
    </row>
    <row r="10" spans="1:7" ht="21.4" customHeight="1" x14ac:dyDescent="0.25">
      <c r="C10" s="40" t="s">
        <v>14</v>
      </c>
      <c r="E10" s="40">
        <v>1</v>
      </c>
      <c r="F10" s="50">
        <f t="shared" ref="F10:F16" si="0">D10*E10</f>
        <v>0</v>
      </c>
      <c r="G10" s="76"/>
    </row>
    <row r="11" spans="1:7" ht="22" customHeight="1" x14ac:dyDescent="0.25">
      <c r="C11" s="40" t="s">
        <v>14</v>
      </c>
      <c r="E11" s="40">
        <v>1</v>
      </c>
      <c r="F11" s="50">
        <f t="shared" si="0"/>
        <v>0</v>
      </c>
      <c r="G11" s="76"/>
    </row>
    <row r="12" spans="1:7" ht="21.4" customHeight="1" x14ac:dyDescent="0.25">
      <c r="C12" s="40" t="s">
        <v>14</v>
      </c>
      <c r="E12" s="40">
        <v>1</v>
      </c>
      <c r="F12" s="50">
        <f t="shared" si="0"/>
        <v>0</v>
      </c>
      <c r="G12" s="76"/>
    </row>
    <row r="13" spans="1:7" ht="20.5" customHeight="1" x14ac:dyDescent="0.25">
      <c r="C13" s="40" t="s">
        <v>14</v>
      </c>
      <c r="E13" s="40">
        <v>1</v>
      </c>
      <c r="F13" s="50">
        <f t="shared" si="0"/>
        <v>0</v>
      </c>
      <c r="G13" s="76"/>
    </row>
    <row r="14" spans="1:7" ht="20.5" customHeight="1" x14ac:dyDescent="0.25">
      <c r="C14" s="40" t="s">
        <v>14</v>
      </c>
      <c r="E14" s="40">
        <v>1</v>
      </c>
      <c r="F14" s="50">
        <f t="shared" si="0"/>
        <v>0</v>
      </c>
      <c r="G14" s="76"/>
    </row>
    <row r="15" spans="1:7" ht="20.5" customHeight="1" x14ac:dyDescent="0.25">
      <c r="C15" s="40" t="s">
        <v>14</v>
      </c>
      <c r="E15" s="40">
        <v>1</v>
      </c>
      <c r="F15" s="50">
        <f t="shared" si="0"/>
        <v>0</v>
      </c>
      <c r="G15" s="76"/>
    </row>
    <row r="16" spans="1:7" ht="19" customHeight="1" x14ac:dyDescent="0.25">
      <c r="C16" s="40" t="s">
        <v>14</v>
      </c>
      <c r="E16" s="40">
        <v>1</v>
      </c>
      <c r="F16" s="50">
        <f t="shared" si="0"/>
        <v>0</v>
      </c>
      <c r="G16" s="76"/>
    </row>
    <row r="17" spans="1:7" s="70" customFormat="1" ht="13" x14ac:dyDescent="0.25">
      <c r="A17" s="18"/>
      <c r="B17" s="19" t="s">
        <v>80</v>
      </c>
      <c r="C17" s="39"/>
      <c r="D17" s="82"/>
      <c r="E17" s="39"/>
      <c r="F17" s="47">
        <f>SUM(F10:F16)</f>
        <v>0</v>
      </c>
      <c r="G17" s="78"/>
    </row>
    <row r="18" spans="1:7" ht="27" customHeight="1" x14ac:dyDescent="0.25">
      <c r="A18" s="15">
        <v>2.2000000000000002</v>
      </c>
      <c r="B18" s="6" t="s">
        <v>95</v>
      </c>
      <c r="C18" s="39"/>
      <c r="D18" s="82"/>
      <c r="E18" s="39"/>
      <c r="F18" s="53"/>
      <c r="G18" s="76"/>
    </row>
    <row r="19" spans="1:7" ht="91.9" customHeight="1" x14ac:dyDescent="0.25">
      <c r="A19" s="12" t="s">
        <v>96</v>
      </c>
      <c r="B19" s="7" t="s">
        <v>97</v>
      </c>
      <c r="C19" s="40" t="s">
        <v>89</v>
      </c>
      <c r="F19" s="50"/>
      <c r="G19" s="76"/>
    </row>
    <row r="20" spans="1:7" ht="37" customHeight="1" x14ac:dyDescent="0.25">
      <c r="A20" s="12" t="s">
        <v>98</v>
      </c>
      <c r="B20" s="7" t="s">
        <v>99</v>
      </c>
      <c r="C20" s="40" t="s">
        <v>89</v>
      </c>
      <c r="F20" s="50"/>
      <c r="G20" s="76"/>
    </row>
    <row r="21" spans="1:7" ht="46.9" customHeight="1" x14ac:dyDescent="0.25">
      <c r="A21" s="12" t="s">
        <v>100</v>
      </c>
      <c r="B21" s="7" t="s">
        <v>101</v>
      </c>
      <c r="C21" s="40" t="s">
        <v>14</v>
      </c>
      <c r="E21" s="40">
        <v>1</v>
      </c>
      <c r="F21" s="50">
        <f t="shared" ref="F21:F26" si="1">D21*E21</f>
        <v>0</v>
      </c>
      <c r="G21" s="76"/>
    </row>
    <row r="22" spans="1:7" ht="75" customHeight="1" x14ac:dyDescent="0.25">
      <c r="A22" s="12" t="s">
        <v>102</v>
      </c>
      <c r="B22" s="7" t="s">
        <v>103</v>
      </c>
      <c r="C22" s="40" t="s">
        <v>14</v>
      </c>
      <c r="E22" s="40">
        <v>1</v>
      </c>
      <c r="F22" s="50">
        <f t="shared" si="1"/>
        <v>0</v>
      </c>
      <c r="G22" s="76"/>
    </row>
    <row r="23" spans="1:7" ht="50.65" customHeight="1" x14ac:dyDescent="0.25">
      <c r="A23" s="12" t="s">
        <v>104</v>
      </c>
      <c r="B23" s="7" t="s">
        <v>105</v>
      </c>
      <c r="C23" s="40" t="s">
        <v>14</v>
      </c>
      <c r="E23" s="40">
        <v>1</v>
      </c>
      <c r="F23" s="50">
        <f t="shared" si="1"/>
        <v>0</v>
      </c>
      <c r="G23" s="76"/>
    </row>
    <row r="24" spans="1:7" ht="60" customHeight="1" x14ac:dyDescent="0.25">
      <c r="A24" s="12" t="s">
        <v>106</v>
      </c>
      <c r="B24" s="7" t="s">
        <v>107</v>
      </c>
      <c r="C24" s="40" t="s">
        <v>14</v>
      </c>
      <c r="E24" s="40">
        <v>1</v>
      </c>
      <c r="F24" s="50">
        <f t="shared" si="1"/>
        <v>0</v>
      </c>
      <c r="G24" s="76"/>
    </row>
    <row r="25" spans="1:7" s="64" customFormat="1" ht="27" customHeight="1" x14ac:dyDescent="0.25">
      <c r="A25" s="65" t="s">
        <v>108</v>
      </c>
      <c r="B25" s="66" t="s">
        <v>109</v>
      </c>
      <c r="C25" s="67"/>
      <c r="D25" s="83"/>
      <c r="E25" s="67"/>
      <c r="F25" s="68"/>
      <c r="G25" s="77"/>
    </row>
    <row r="26" spans="1:7" ht="113.65" customHeight="1" x14ac:dyDescent="0.25">
      <c r="A26" s="12" t="s">
        <v>110</v>
      </c>
      <c r="B26" s="7" t="s">
        <v>111</v>
      </c>
      <c r="C26" s="40" t="s">
        <v>14</v>
      </c>
      <c r="E26" s="40">
        <v>1</v>
      </c>
      <c r="F26" s="50">
        <f t="shared" si="1"/>
        <v>0</v>
      </c>
      <c r="G26" s="76"/>
    </row>
    <row r="27" spans="1:7" ht="37.5" customHeight="1" x14ac:dyDescent="0.25">
      <c r="A27" s="12" t="s">
        <v>112</v>
      </c>
      <c r="B27" s="7" t="s">
        <v>113</v>
      </c>
      <c r="C27" s="40" t="s">
        <v>14</v>
      </c>
      <c r="F27" s="50"/>
      <c r="G27" s="76"/>
    </row>
    <row r="28" spans="1:7" ht="28.5" customHeight="1" x14ac:dyDescent="0.25">
      <c r="C28" s="40" t="s">
        <v>14</v>
      </c>
      <c r="E28" s="40">
        <v>1</v>
      </c>
      <c r="F28" s="50">
        <f t="shared" ref="F28" si="2">D28*E28</f>
        <v>0</v>
      </c>
      <c r="G28" s="76"/>
    </row>
    <row r="29" spans="1:7" ht="28.5" customHeight="1" x14ac:dyDescent="0.25">
      <c r="C29" s="40" t="s">
        <v>14</v>
      </c>
      <c r="E29" s="40">
        <v>1</v>
      </c>
      <c r="F29" s="50">
        <f t="shared" ref="F29" si="3">D29*E29</f>
        <v>0</v>
      </c>
      <c r="G29" s="76"/>
    </row>
    <row r="30" spans="1:7" ht="28.5" customHeight="1" x14ac:dyDescent="0.25">
      <c r="C30" s="40" t="s">
        <v>14</v>
      </c>
      <c r="E30" s="40">
        <v>1</v>
      </c>
      <c r="F30" s="50">
        <f t="shared" ref="F30" si="4">D30*E30</f>
        <v>0</v>
      </c>
      <c r="G30" s="76"/>
    </row>
    <row r="31" spans="1:7" s="70" customFormat="1" ht="22.75" customHeight="1" x14ac:dyDescent="0.25">
      <c r="A31" s="15">
        <v>2.2999999999999998</v>
      </c>
      <c r="B31" s="36" t="s">
        <v>114</v>
      </c>
      <c r="C31" s="39"/>
      <c r="D31" s="82"/>
      <c r="E31" s="39"/>
      <c r="F31" s="53"/>
      <c r="G31" s="78"/>
    </row>
    <row r="32" spans="1:7" ht="37.9" customHeight="1" x14ac:dyDescent="0.25">
      <c r="A32" s="12" t="s">
        <v>115</v>
      </c>
      <c r="B32" s="7" t="s">
        <v>116</v>
      </c>
      <c r="C32" s="40" t="s">
        <v>14</v>
      </c>
      <c r="E32" s="40">
        <v>1</v>
      </c>
      <c r="F32" s="50">
        <f t="shared" ref="F32" si="5">D32*E32</f>
        <v>0</v>
      </c>
      <c r="G32" s="76"/>
    </row>
    <row r="33" spans="1:10" s="70" customFormat="1" ht="28.5" customHeight="1" x14ac:dyDescent="0.25">
      <c r="A33" s="15">
        <v>2.4</v>
      </c>
      <c r="B33" s="36" t="s">
        <v>117</v>
      </c>
      <c r="C33" s="39"/>
      <c r="D33" s="82"/>
      <c r="E33" s="39"/>
      <c r="F33" s="53"/>
      <c r="G33" s="78"/>
    </row>
    <row r="34" spans="1:10" ht="170.25" customHeight="1" x14ac:dyDescent="0.25">
      <c r="A34" s="12" t="s">
        <v>118</v>
      </c>
      <c r="B34" s="7" t="s">
        <v>119</v>
      </c>
      <c r="C34" s="40" t="s">
        <v>14</v>
      </c>
      <c r="E34" s="40">
        <v>1</v>
      </c>
      <c r="F34" s="50">
        <f t="shared" ref="F34:F37" si="6">D34*E34</f>
        <v>0</v>
      </c>
      <c r="G34" s="76"/>
      <c r="I34" s="12"/>
      <c r="J34" s="7"/>
    </row>
    <row r="35" spans="1:10" ht="57" customHeight="1" x14ac:dyDescent="0.25">
      <c r="A35" s="12" t="s">
        <v>120</v>
      </c>
      <c r="B35" s="7" t="s">
        <v>121</v>
      </c>
      <c r="C35" s="40" t="s">
        <v>14</v>
      </c>
      <c r="E35" s="40">
        <v>1</v>
      </c>
      <c r="F35" s="50">
        <f t="shared" ref="F35" si="7">D35*E35</f>
        <v>0</v>
      </c>
      <c r="G35" s="76"/>
      <c r="I35" s="12"/>
      <c r="J35" s="7"/>
    </row>
    <row r="36" spans="1:10" ht="71.25" customHeight="1" x14ac:dyDescent="0.25">
      <c r="A36" s="12" t="s">
        <v>122</v>
      </c>
      <c r="B36" s="7" t="s">
        <v>123</v>
      </c>
      <c r="C36" s="40" t="s">
        <v>14</v>
      </c>
      <c r="E36" s="40">
        <v>1</v>
      </c>
      <c r="F36" s="50">
        <f t="shared" ref="F36" si="8">D36*E36</f>
        <v>0</v>
      </c>
      <c r="G36" s="76"/>
      <c r="I36" s="12"/>
      <c r="J36" s="7"/>
    </row>
    <row r="37" spans="1:10" ht="55.15" customHeight="1" x14ac:dyDescent="0.25">
      <c r="A37" s="12" t="s">
        <v>124</v>
      </c>
      <c r="B37" s="7" t="s">
        <v>125</v>
      </c>
      <c r="C37" s="40" t="s">
        <v>126</v>
      </c>
      <c r="D37" s="84">
        <v>20000</v>
      </c>
      <c r="E37" s="40">
        <v>1</v>
      </c>
      <c r="F37" s="50">
        <f t="shared" si="6"/>
        <v>20000</v>
      </c>
      <c r="G37" s="76"/>
      <c r="I37" s="12"/>
      <c r="J37" s="7"/>
    </row>
    <row r="38" spans="1:10" s="70" customFormat="1" ht="34.5" customHeight="1" x14ac:dyDescent="0.25">
      <c r="A38" s="15">
        <v>2.5</v>
      </c>
      <c r="B38" s="36" t="s">
        <v>127</v>
      </c>
      <c r="C38" s="39"/>
      <c r="D38" s="82"/>
      <c r="E38" s="39"/>
      <c r="F38" s="53"/>
      <c r="G38" s="78"/>
    </row>
    <row r="39" spans="1:10" ht="108.65" customHeight="1" x14ac:dyDescent="0.25">
      <c r="A39" s="12" t="s">
        <v>128</v>
      </c>
      <c r="B39" s="7" t="s">
        <v>129</v>
      </c>
      <c r="C39" s="40" t="s">
        <v>14</v>
      </c>
      <c r="E39" s="40">
        <v>1</v>
      </c>
      <c r="F39" s="50">
        <f t="shared" ref="F39:F42" si="9">D39*E39</f>
        <v>0</v>
      </c>
      <c r="G39" s="76"/>
    </row>
    <row r="40" spans="1:10" ht="72.75" customHeight="1" x14ac:dyDescent="0.25">
      <c r="A40" s="12" t="s">
        <v>130</v>
      </c>
      <c r="B40" s="7" t="s">
        <v>131</v>
      </c>
      <c r="C40" s="40" t="s">
        <v>14</v>
      </c>
      <c r="E40" s="40">
        <v>1</v>
      </c>
      <c r="F40" s="50">
        <f t="shared" si="9"/>
        <v>0</v>
      </c>
      <c r="G40" s="76"/>
    </row>
    <row r="41" spans="1:10" s="70" customFormat="1" ht="22.75" customHeight="1" x14ac:dyDescent="0.25">
      <c r="A41" s="15">
        <v>2.6</v>
      </c>
      <c r="B41" s="36" t="s">
        <v>132</v>
      </c>
      <c r="C41" s="39"/>
      <c r="D41" s="82"/>
      <c r="E41" s="39"/>
      <c r="F41" s="53"/>
      <c r="G41" s="78"/>
    </row>
    <row r="42" spans="1:10" ht="58" customHeight="1" x14ac:dyDescent="0.25">
      <c r="A42" s="12" t="s">
        <v>133</v>
      </c>
      <c r="B42" s="7" t="s">
        <v>134</v>
      </c>
      <c r="C42" s="40" t="s">
        <v>14</v>
      </c>
      <c r="E42" s="40">
        <v>1</v>
      </c>
      <c r="F42" s="50">
        <f t="shared" si="9"/>
        <v>0</v>
      </c>
      <c r="G42" s="76"/>
    </row>
    <row r="43" spans="1:10" s="70" customFormat="1" ht="23.65" customHeight="1" x14ac:dyDescent="0.25">
      <c r="A43" s="15">
        <v>2.7</v>
      </c>
      <c r="B43" s="36" t="s">
        <v>135</v>
      </c>
      <c r="C43" s="39"/>
      <c r="D43" s="82"/>
      <c r="E43" s="39"/>
      <c r="F43" s="53"/>
      <c r="G43" s="78"/>
    </row>
    <row r="44" spans="1:10" ht="24" customHeight="1" x14ac:dyDescent="0.25">
      <c r="A44" s="12" t="s">
        <v>136</v>
      </c>
      <c r="B44" s="7" t="s">
        <v>137</v>
      </c>
      <c r="C44" s="40" t="s">
        <v>89</v>
      </c>
      <c r="F44" s="50"/>
      <c r="G44" s="76"/>
    </row>
    <row r="45" spans="1:10" ht="228.75" customHeight="1" x14ac:dyDescent="0.25">
      <c r="A45" s="12" t="s">
        <v>138</v>
      </c>
      <c r="B45" s="97" t="s">
        <v>327</v>
      </c>
      <c r="C45" s="40" t="s">
        <v>150</v>
      </c>
      <c r="F45" s="50">
        <f t="shared" ref="F45" si="10">D45*E45</f>
        <v>0</v>
      </c>
      <c r="G45" s="76"/>
    </row>
    <row r="46" spans="1:10" ht="227.25" customHeight="1" x14ac:dyDescent="0.25">
      <c r="A46" s="12" t="s">
        <v>140</v>
      </c>
      <c r="B46" s="97" t="s">
        <v>328</v>
      </c>
      <c r="C46" s="40" t="s">
        <v>150</v>
      </c>
      <c r="F46" s="50">
        <f t="shared" ref="F46:F48" si="11">D46*E46</f>
        <v>0</v>
      </c>
      <c r="G46" s="76"/>
    </row>
    <row r="47" spans="1:10" ht="244.5" customHeight="1" x14ac:dyDescent="0.25">
      <c r="A47" s="12" t="s">
        <v>141</v>
      </c>
      <c r="B47" s="97" t="s">
        <v>330</v>
      </c>
      <c r="C47" s="40" t="s">
        <v>150</v>
      </c>
      <c r="F47" s="50">
        <f t="shared" si="11"/>
        <v>0</v>
      </c>
      <c r="G47" s="76"/>
    </row>
    <row r="48" spans="1:10" ht="230.25" customHeight="1" x14ac:dyDescent="0.25">
      <c r="A48" s="12" t="s">
        <v>142</v>
      </c>
      <c r="B48" s="97" t="s">
        <v>329</v>
      </c>
      <c r="C48" s="40" t="s">
        <v>150</v>
      </c>
      <c r="F48" s="50">
        <f t="shared" si="11"/>
        <v>0</v>
      </c>
      <c r="G48" s="76"/>
    </row>
    <row r="49" spans="1:7" ht="45" customHeight="1" x14ac:dyDescent="0.25">
      <c r="A49" s="12" t="s">
        <v>143</v>
      </c>
      <c r="B49" s="7" t="s">
        <v>144</v>
      </c>
      <c r="C49" s="40" t="s">
        <v>89</v>
      </c>
      <c r="F49" s="50"/>
      <c r="G49" s="76"/>
    </row>
    <row r="50" spans="1:7" ht="56.65" customHeight="1" x14ac:dyDescent="0.25">
      <c r="A50" s="12" t="s">
        <v>145</v>
      </c>
      <c r="B50" s="7" t="s">
        <v>146</v>
      </c>
      <c r="C50" s="40" t="s">
        <v>150</v>
      </c>
      <c r="F50" s="50">
        <f t="shared" ref="F50:F51" si="12">D50*E50</f>
        <v>0</v>
      </c>
      <c r="G50" s="76"/>
    </row>
    <row r="51" spans="1:7" ht="42.65" customHeight="1" x14ac:dyDescent="0.25">
      <c r="A51" s="12" t="s">
        <v>147</v>
      </c>
      <c r="B51" s="7" t="s">
        <v>148</v>
      </c>
      <c r="C51" s="40" t="s">
        <v>14</v>
      </c>
      <c r="E51" s="40">
        <v>12</v>
      </c>
      <c r="F51" s="50">
        <f t="shared" si="12"/>
        <v>0</v>
      </c>
      <c r="G51" s="76"/>
    </row>
    <row r="52" spans="1:7" s="70" customFormat="1" ht="22.75" customHeight="1" x14ac:dyDescent="0.25">
      <c r="A52" s="15">
        <v>2.8</v>
      </c>
      <c r="B52" s="36" t="s">
        <v>319</v>
      </c>
      <c r="C52" s="39"/>
      <c r="D52" s="82"/>
      <c r="E52" s="39"/>
      <c r="F52" s="53"/>
    </row>
    <row r="53" spans="1:7" ht="61" customHeight="1" x14ac:dyDescent="0.25">
      <c r="A53" s="12" t="s">
        <v>149</v>
      </c>
      <c r="B53" s="7" t="s">
        <v>326</v>
      </c>
      <c r="C53" s="40" t="s">
        <v>150</v>
      </c>
      <c r="F53" s="50">
        <f t="shared" ref="F53" si="13">D53*E53</f>
        <v>0</v>
      </c>
      <c r="G53" s="76"/>
    </row>
    <row r="54" spans="1:7" s="70" customFormat="1" ht="22.75" customHeight="1" x14ac:dyDescent="0.25">
      <c r="A54" s="15">
        <v>2.9</v>
      </c>
      <c r="B54" s="36" t="s">
        <v>151</v>
      </c>
      <c r="C54" s="39"/>
      <c r="D54" s="82"/>
      <c r="E54" s="39"/>
      <c r="F54" s="53"/>
    </row>
    <row r="55" spans="1:7" ht="240.4" customHeight="1" x14ac:dyDescent="0.25">
      <c r="A55" s="12" t="s">
        <v>152</v>
      </c>
      <c r="B55" s="7" t="s">
        <v>153</v>
      </c>
      <c r="C55" s="40" t="s">
        <v>89</v>
      </c>
      <c r="F55" s="50"/>
      <c r="G55" s="76"/>
    </row>
    <row r="56" spans="1:7" ht="238.5" customHeight="1" x14ac:dyDescent="0.25">
      <c r="A56" s="12" t="s">
        <v>154</v>
      </c>
      <c r="B56" s="7" t="s">
        <v>322</v>
      </c>
      <c r="C56" s="40" t="s">
        <v>14</v>
      </c>
      <c r="E56" s="40">
        <v>1</v>
      </c>
      <c r="F56" s="50">
        <f t="shared" ref="F56:F63" si="14">D56*E56</f>
        <v>0</v>
      </c>
      <c r="G56" s="76"/>
    </row>
    <row r="57" spans="1:7" s="70" customFormat="1" ht="23.65" customHeight="1" x14ac:dyDescent="0.25">
      <c r="A57" s="37">
        <v>2.1</v>
      </c>
      <c r="B57" s="36" t="s">
        <v>155</v>
      </c>
      <c r="C57" s="39"/>
      <c r="D57" s="82"/>
      <c r="E57" s="39"/>
      <c r="F57" s="53"/>
      <c r="G57" s="78"/>
    </row>
    <row r="58" spans="1:7" ht="42.65" customHeight="1" x14ac:dyDescent="0.25">
      <c r="A58" s="12" t="s">
        <v>156</v>
      </c>
      <c r="B58" s="7" t="s">
        <v>157</v>
      </c>
      <c r="C58" s="40" t="s">
        <v>139</v>
      </c>
      <c r="F58" s="50">
        <f t="shared" ref="F58" si="15">D58*E58</f>
        <v>0</v>
      </c>
      <c r="G58" s="76"/>
    </row>
    <row r="59" spans="1:7" ht="44.65" customHeight="1" x14ac:dyDescent="0.25">
      <c r="A59" s="12" t="s">
        <v>158</v>
      </c>
      <c r="B59" s="7" t="s">
        <v>159</v>
      </c>
      <c r="C59" s="40" t="s">
        <v>14</v>
      </c>
      <c r="F59" s="50">
        <f t="shared" si="14"/>
        <v>0</v>
      </c>
      <c r="G59" s="76"/>
    </row>
    <row r="60" spans="1:7" ht="34.9" customHeight="1" x14ac:dyDescent="0.25">
      <c r="A60" s="12" t="s">
        <v>160</v>
      </c>
      <c r="B60" s="7" t="s">
        <v>161</v>
      </c>
      <c r="C60" s="40" t="s">
        <v>14</v>
      </c>
      <c r="F60" s="50">
        <f t="shared" si="14"/>
        <v>0</v>
      </c>
      <c r="G60" s="76"/>
    </row>
    <row r="61" spans="1:7" s="70" customFormat="1" ht="26.5" customHeight="1" x14ac:dyDescent="0.25">
      <c r="A61" s="37">
        <v>2.11</v>
      </c>
      <c r="B61" s="36" t="s">
        <v>162</v>
      </c>
      <c r="C61" s="39"/>
      <c r="D61" s="82"/>
      <c r="E61" s="39"/>
      <c r="F61" s="53"/>
      <c r="G61" s="78"/>
    </row>
    <row r="62" spans="1:7" s="72" customFormat="1" ht="34.5" customHeight="1" x14ac:dyDescent="0.25">
      <c r="A62" s="43" t="s">
        <v>163</v>
      </c>
      <c r="B62" s="71" t="s">
        <v>164</v>
      </c>
      <c r="C62" s="69" t="s">
        <v>89</v>
      </c>
      <c r="D62" s="85"/>
      <c r="E62" s="69"/>
      <c r="F62" s="50">
        <f t="shared" si="14"/>
        <v>0</v>
      </c>
      <c r="G62" s="79"/>
    </row>
    <row r="63" spans="1:7" ht="78.400000000000006" customHeight="1" x14ac:dyDescent="0.25">
      <c r="A63" s="43" t="s">
        <v>165</v>
      </c>
      <c r="B63" s="7" t="s">
        <v>166</v>
      </c>
      <c r="C63" s="40" t="s">
        <v>150</v>
      </c>
      <c r="F63" s="50">
        <f t="shared" si="14"/>
        <v>0</v>
      </c>
      <c r="G63" s="76"/>
    </row>
    <row r="64" spans="1:7" ht="56.65" customHeight="1" x14ac:dyDescent="0.25">
      <c r="A64" s="43" t="s">
        <v>167</v>
      </c>
      <c r="B64" s="7" t="s">
        <v>168</v>
      </c>
      <c r="C64" s="40" t="s">
        <v>150</v>
      </c>
      <c r="F64" s="50">
        <f t="shared" ref="F64:F67" si="16">D64*E64</f>
        <v>0</v>
      </c>
      <c r="G64" s="76"/>
    </row>
    <row r="65" spans="1:7" ht="54.65" customHeight="1" x14ac:dyDescent="0.25">
      <c r="A65" s="43" t="s">
        <v>169</v>
      </c>
      <c r="B65" s="7" t="s">
        <v>170</v>
      </c>
      <c r="C65" s="40" t="s">
        <v>150</v>
      </c>
      <c r="F65" s="50">
        <f t="shared" si="16"/>
        <v>0</v>
      </c>
      <c r="G65" s="76"/>
    </row>
    <row r="66" spans="1:7" ht="39.65" customHeight="1" x14ac:dyDescent="0.25">
      <c r="A66" s="43" t="s">
        <v>171</v>
      </c>
      <c r="B66" s="7" t="s">
        <v>172</v>
      </c>
      <c r="C66" s="40" t="s">
        <v>89</v>
      </c>
      <c r="F66" s="50">
        <f t="shared" si="16"/>
        <v>0</v>
      </c>
      <c r="G66" s="76"/>
    </row>
    <row r="67" spans="1:7" ht="58.15" customHeight="1" x14ac:dyDescent="0.25">
      <c r="A67" s="43" t="s">
        <v>173</v>
      </c>
      <c r="B67" s="7" t="s">
        <v>174</v>
      </c>
      <c r="C67" s="40" t="s">
        <v>150</v>
      </c>
      <c r="F67" s="50">
        <f t="shared" si="16"/>
        <v>0</v>
      </c>
      <c r="G67" s="76"/>
    </row>
    <row r="68" spans="1:7" s="70" customFormat="1" ht="26.5" customHeight="1" x14ac:dyDescent="0.25">
      <c r="A68" s="15">
        <v>2.12</v>
      </c>
      <c r="B68" s="36" t="s">
        <v>175</v>
      </c>
      <c r="C68" s="39"/>
      <c r="D68" s="82"/>
      <c r="E68" s="39"/>
      <c r="F68" s="53"/>
      <c r="G68" s="78"/>
    </row>
    <row r="69" spans="1:7" s="72" customFormat="1" ht="34.5" customHeight="1" x14ac:dyDescent="0.25">
      <c r="A69" s="43" t="s">
        <v>176</v>
      </c>
      <c r="B69" s="71" t="s">
        <v>164</v>
      </c>
      <c r="C69" s="69" t="s">
        <v>89</v>
      </c>
      <c r="D69" s="85"/>
      <c r="E69" s="69"/>
      <c r="F69" s="50">
        <f t="shared" ref="F69:F71" si="17">D69*E69</f>
        <v>0</v>
      </c>
      <c r="G69" s="79"/>
    </row>
    <row r="70" spans="1:7" ht="96.4" customHeight="1" x14ac:dyDescent="0.25">
      <c r="A70" s="43" t="s">
        <v>177</v>
      </c>
      <c r="B70" s="7" t="s">
        <v>178</v>
      </c>
      <c r="C70" s="40" t="s">
        <v>150</v>
      </c>
      <c r="F70" s="50">
        <f t="shared" si="17"/>
        <v>0</v>
      </c>
      <c r="G70" s="76"/>
    </row>
    <row r="71" spans="1:7" ht="36.4" customHeight="1" x14ac:dyDescent="0.25">
      <c r="A71" s="43" t="s">
        <v>179</v>
      </c>
      <c r="B71" s="7" t="s">
        <v>180</v>
      </c>
      <c r="C71" s="40" t="s">
        <v>150</v>
      </c>
      <c r="F71" s="50">
        <f t="shared" si="17"/>
        <v>0</v>
      </c>
      <c r="G71" s="76"/>
    </row>
    <row r="72" spans="1:7" s="70" customFormat="1" ht="20.5" customHeight="1" x14ac:dyDescent="0.25">
      <c r="A72" s="37">
        <v>2.13</v>
      </c>
      <c r="B72" s="36" t="s">
        <v>181</v>
      </c>
      <c r="C72" s="39"/>
      <c r="D72" s="82"/>
      <c r="E72" s="39"/>
      <c r="F72" s="53"/>
      <c r="G72" s="78"/>
    </row>
    <row r="73" spans="1:7" ht="100.15" customHeight="1" x14ac:dyDescent="0.25">
      <c r="A73" s="12" t="s">
        <v>182</v>
      </c>
      <c r="B73" s="7" t="s">
        <v>183</v>
      </c>
      <c r="C73" s="40" t="s">
        <v>150</v>
      </c>
      <c r="F73" s="50">
        <f t="shared" ref="F73" si="18">D73*E73</f>
        <v>0</v>
      </c>
      <c r="G73" s="76"/>
    </row>
    <row r="74" spans="1:7" s="70" customFormat="1" ht="22.4" customHeight="1" x14ac:dyDescent="0.25">
      <c r="A74" s="37">
        <v>2.14</v>
      </c>
      <c r="B74" s="36" t="s">
        <v>184</v>
      </c>
      <c r="C74" s="39"/>
      <c r="D74" s="82"/>
      <c r="E74" s="39"/>
      <c r="F74" s="53"/>
      <c r="G74" s="78"/>
    </row>
    <row r="75" spans="1:7" ht="81" customHeight="1" x14ac:dyDescent="0.25">
      <c r="A75" s="12" t="s">
        <v>185</v>
      </c>
      <c r="B75" s="7" t="s">
        <v>186</v>
      </c>
      <c r="C75" s="40" t="s">
        <v>150</v>
      </c>
      <c r="F75" s="50">
        <f t="shared" ref="F75" si="19">D75*E75</f>
        <v>0</v>
      </c>
      <c r="G75" s="76"/>
    </row>
    <row r="76" spans="1:7" s="70" customFormat="1" ht="22.15" customHeight="1" x14ac:dyDescent="0.25">
      <c r="A76" s="37">
        <v>2.15</v>
      </c>
      <c r="B76" s="36" t="s">
        <v>187</v>
      </c>
      <c r="C76" s="39"/>
      <c r="D76" s="82"/>
      <c r="E76" s="39"/>
      <c r="F76" s="53"/>
      <c r="G76" s="78"/>
    </row>
    <row r="77" spans="1:7" ht="118.9" customHeight="1" x14ac:dyDescent="0.25">
      <c r="A77" s="12" t="s">
        <v>188</v>
      </c>
      <c r="B77" s="7" t="s">
        <v>189</v>
      </c>
      <c r="C77" s="40" t="s">
        <v>150</v>
      </c>
      <c r="F77" s="50">
        <f t="shared" ref="F77" si="20">D77*E77</f>
        <v>0</v>
      </c>
      <c r="G77" s="76"/>
    </row>
    <row r="78" spans="1:7" s="70" customFormat="1" ht="25.75" customHeight="1" x14ac:dyDescent="0.25">
      <c r="A78" s="37">
        <v>2.16</v>
      </c>
      <c r="B78" s="36" t="s">
        <v>190</v>
      </c>
      <c r="C78" s="39"/>
      <c r="D78" s="82"/>
      <c r="E78" s="39"/>
      <c r="F78" s="53"/>
      <c r="G78" s="78"/>
    </row>
    <row r="79" spans="1:7" ht="54.65" customHeight="1" x14ac:dyDescent="0.25">
      <c r="A79" s="12" t="s">
        <v>191</v>
      </c>
      <c r="B79" s="7" t="s">
        <v>192</v>
      </c>
      <c r="C79" s="40" t="s">
        <v>150</v>
      </c>
      <c r="F79" s="50">
        <f t="shared" ref="F79" si="21">D79*E79</f>
        <v>0</v>
      </c>
      <c r="G79" s="76"/>
    </row>
    <row r="80" spans="1:7" ht="54.65" customHeight="1" x14ac:dyDescent="0.25">
      <c r="A80" s="12" t="s">
        <v>193</v>
      </c>
      <c r="B80" s="7" t="s">
        <v>194</v>
      </c>
      <c r="C80" s="40" t="s">
        <v>150</v>
      </c>
      <c r="F80" s="50">
        <f t="shared" ref="F80:F83" si="22">D80*E80</f>
        <v>0</v>
      </c>
      <c r="G80" s="76"/>
    </row>
    <row r="81" spans="1:7" ht="70.150000000000006" customHeight="1" x14ac:dyDescent="0.25">
      <c r="A81" s="12" t="s">
        <v>195</v>
      </c>
      <c r="B81" s="7" t="s">
        <v>196</v>
      </c>
      <c r="C81" s="40" t="s">
        <v>150</v>
      </c>
      <c r="F81" s="50">
        <f t="shared" si="22"/>
        <v>0</v>
      </c>
      <c r="G81" s="76"/>
    </row>
    <row r="82" spans="1:7" ht="54.65" customHeight="1" x14ac:dyDescent="0.25">
      <c r="A82" s="12" t="s">
        <v>197</v>
      </c>
      <c r="B82" s="7" t="s">
        <v>198</v>
      </c>
      <c r="C82" s="40" t="s">
        <v>150</v>
      </c>
      <c r="F82" s="50">
        <f t="shared" si="22"/>
        <v>0</v>
      </c>
      <c r="G82" s="76"/>
    </row>
    <row r="83" spans="1:7" ht="54.65" customHeight="1" x14ac:dyDescent="0.25">
      <c r="A83" s="12" t="s">
        <v>199</v>
      </c>
      <c r="B83" s="7" t="s">
        <v>200</v>
      </c>
      <c r="C83" s="40" t="s">
        <v>150</v>
      </c>
      <c r="F83" s="50">
        <f t="shared" si="22"/>
        <v>0</v>
      </c>
      <c r="G83" s="76"/>
    </row>
    <row r="84" spans="1:7" s="70" customFormat="1" ht="25.75" customHeight="1" x14ac:dyDescent="0.25">
      <c r="A84" s="37">
        <v>2.17</v>
      </c>
      <c r="B84" s="36" t="s">
        <v>201</v>
      </c>
      <c r="C84" s="39"/>
      <c r="D84" s="82"/>
      <c r="E84" s="39"/>
      <c r="F84" s="53"/>
      <c r="G84" s="78"/>
    </row>
    <row r="85" spans="1:7" ht="61.5" customHeight="1" x14ac:dyDescent="0.25">
      <c r="A85" s="12" t="s">
        <v>202</v>
      </c>
      <c r="B85" s="7" t="s">
        <v>203</v>
      </c>
      <c r="C85" s="40" t="s">
        <v>139</v>
      </c>
      <c r="F85" s="50">
        <f t="shared" ref="F85" si="23">D85*E85</f>
        <v>0</v>
      </c>
      <c r="G85" s="76"/>
    </row>
    <row r="86" spans="1:7" s="70" customFormat="1" ht="25.75" customHeight="1" x14ac:dyDescent="0.25">
      <c r="A86" s="37">
        <v>2.1800000000000002</v>
      </c>
      <c r="B86" s="36" t="s">
        <v>204</v>
      </c>
      <c r="C86" s="39"/>
      <c r="D86" s="82"/>
      <c r="E86" s="39"/>
      <c r="F86" s="53"/>
      <c r="G86" s="78"/>
    </row>
    <row r="87" spans="1:7" ht="42.4" customHeight="1" x14ac:dyDescent="0.25">
      <c r="A87" s="12" t="s">
        <v>205</v>
      </c>
      <c r="B87" s="7" t="s">
        <v>318</v>
      </c>
      <c r="C87" s="40" t="s">
        <v>89</v>
      </c>
      <c r="F87" s="50"/>
      <c r="G87" s="76"/>
    </row>
    <row r="88" spans="1:7" ht="55.15" customHeight="1" x14ac:dyDescent="0.25">
      <c r="A88" s="12" t="s">
        <v>206</v>
      </c>
      <c r="B88" s="7" t="s">
        <v>207</v>
      </c>
      <c r="C88" s="40" t="s">
        <v>14</v>
      </c>
      <c r="E88" s="40">
        <v>8</v>
      </c>
      <c r="F88" s="50">
        <f t="shared" ref="F88:F93" si="24">D88*E88</f>
        <v>0</v>
      </c>
      <c r="G88" s="76"/>
    </row>
    <row r="89" spans="1:7" ht="54.65" customHeight="1" x14ac:dyDescent="0.25">
      <c r="A89" s="12" t="s">
        <v>208</v>
      </c>
      <c r="B89" s="7" t="s">
        <v>209</v>
      </c>
      <c r="C89" s="40" t="s">
        <v>14</v>
      </c>
      <c r="E89" s="40">
        <v>8</v>
      </c>
      <c r="F89" s="50">
        <f t="shared" ref="F89" si="25">D89*E89</f>
        <v>0</v>
      </c>
      <c r="G89" s="76"/>
    </row>
    <row r="90" spans="1:7" ht="58.15" customHeight="1" x14ac:dyDescent="0.25">
      <c r="A90" s="12" t="s">
        <v>210</v>
      </c>
      <c r="B90" s="7" t="s">
        <v>211</v>
      </c>
      <c r="C90" s="40" t="s">
        <v>14</v>
      </c>
      <c r="E90" s="40">
        <v>11</v>
      </c>
      <c r="F90" s="50">
        <f t="shared" si="24"/>
        <v>0</v>
      </c>
      <c r="G90" s="76"/>
    </row>
    <row r="91" spans="1:7" ht="31.5" customHeight="1" x14ac:dyDescent="0.25">
      <c r="A91" s="12" t="s">
        <v>212</v>
      </c>
      <c r="B91" s="7" t="s">
        <v>213</v>
      </c>
      <c r="C91" s="40" t="s">
        <v>14</v>
      </c>
      <c r="E91" s="40">
        <v>4</v>
      </c>
      <c r="F91" s="50">
        <f t="shared" si="24"/>
        <v>0</v>
      </c>
      <c r="G91" s="76"/>
    </row>
    <row r="92" spans="1:7" ht="31.5" customHeight="1" x14ac:dyDescent="0.25">
      <c r="A92" s="12" t="s">
        <v>214</v>
      </c>
      <c r="B92" s="7" t="s">
        <v>215</v>
      </c>
      <c r="C92" s="40" t="s">
        <v>14</v>
      </c>
      <c r="E92" s="40">
        <v>7</v>
      </c>
      <c r="F92" s="50">
        <f t="shared" ref="F92" si="26">D92*E92</f>
        <v>0</v>
      </c>
      <c r="G92" s="76"/>
    </row>
    <row r="93" spans="1:7" ht="43.9" customHeight="1" x14ac:dyDescent="0.25">
      <c r="A93" s="12" t="s">
        <v>216</v>
      </c>
      <c r="B93" s="7" t="s">
        <v>217</v>
      </c>
      <c r="C93" s="40" t="s">
        <v>14</v>
      </c>
      <c r="E93" s="40">
        <v>1</v>
      </c>
      <c r="F93" s="50">
        <f t="shared" si="24"/>
        <v>0</v>
      </c>
      <c r="G93" s="76"/>
    </row>
    <row r="94" spans="1:7" ht="45.65" customHeight="1" x14ac:dyDescent="0.25">
      <c r="A94" s="12" t="s">
        <v>218</v>
      </c>
      <c r="B94" s="7" t="s">
        <v>320</v>
      </c>
      <c r="C94" s="40" t="s">
        <v>14</v>
      </c>
      <c r="E94" s="40">
        <v>2</v>
      </c>
      <c r="F94" s="50">
        <f t="shared" ref="F94" si="27">D94*E94</f>
        <v>0</v>
      </c>
      <c r="G94" s="76"/>
    </row>
    <row r="95" spans="1:7" ht="48.4" customHeight="1" x14ac:dyDescent="0.25">
      <c r="A95" s="12" t="s">
        <v>219</v>
      </c>
      <c r="B95" s="7" t="s">
        <v>321</v>
      </c>
      <c r="C95" s="40" t="s">
        <v>14</v>
      </c>
      <c r="E95" s="40">
        <v>1</v>
      </c>
      <c r="F95" s="50">
        <f t="shared" ref="F95" si="28">D95*E95</f>
        <v>0</v>
      </c>
      <c r="G95" s="76"/>
    </row>
    <row r="96" spans="1:7" ht="94.15" customHeight="1" x14ac:dyDescent="0.25">
      <c r="A96" s="12" t="s">
        <v>220</v>
      </c>
      <c r="B96" s="7" t="s">
        <v>221</v>
      </c>
      <c r="C96" s="40" t="s">
        <v>14</v>
      </c>
      <c r="E96" s="40">
        <v>14</v>
      </c>
      <c r="F96" s="50">
        <f t="shared" ref="F96:F97" si="29">D96*E96</f>
        <v>0</v>
      </c>
      <c r="G96" s="76"/>
    </row>
    <row r="97" spans="1:7" ht="47.5" customHeight="1" x14ac:dyDescent="0.25">
      <c r="A97" s="12" t="s">
        <v>222</v>
      </c>
      <c r="B97" s="7" t="s">
        <v>223</v>
      </c>
      <c r="C97" s="40" t="s">
        <v>14</v>
      </c>
      <c r="E97" s="40">
        <v>2</v>
      </c>
      <c r="F97" s="50">
        <f t="shared" si="29"/>
        <v>0</v>
      </c>
      <c r="G97" s="76"/>
    </row>
    <row r="98" spans="1:7" s="70" customFormat="1" ht="22.75" customHeight="1" x14ac:dyDescent="0.25">
      <c r="A98" s="37">
        <v>2.19</v>
      </c>
      <c r="B98" s="36" t="s">
        <v>224</v>
      </c>
      <c r="C98" s="39"/>
      <c r="D98" s="82"/>
      <c r="E98" s="39"/>
      <c r="F98" s="53"/>
      <c r="G98" s="78"/>
    </row>
    <row r="99" spans="1:7" ht="88.5" customHeight="1" x14ac:dyDescent="0.25">
      <c r="A99" s="12" t="s">
        <v>225</v>
      </c>
      <c r="B99" s="7" t="s">
        <v>226</v>
      </c>
      <c r="C99" s="40" t="s">
        <v>14</v>
      </c>
      <c r="E99" s="40">
        <v>1</v>
      </c>
      <c r="F99" s="50">
        <f t="shared" ref="F99" si="30">D99*E99</f>
        <v>0</v>
      </c>
      <c r="G99" s="76"/>
    </row>
    <row r="100" spans="1:7" s="70" customFormat="1" ht="22.75" customHeight="1" x14ac:dyDescent="0.25">
      <c r="A100" s="37">
        <v>2.2000000000000002</v>
      </c>
      <c r="B100" s="36" t="s">
        <v>323</v>
      </c>
      <c r="C100" s="39"/>
      <c r="D100" s="82"/>
      <c r="E100" s="39"/>
      <c r="F100" s="53"/>
      <c r="G100" s="78"/>
    </row>
    <row r="101" spans="1:7" ht="32.5" customHeight="1" x14ac:dyDescent="0.25">
      <c r="A101" s="12" t="s">
        <v>227</v>
      </c>
      <c r="B101" s="7" t="s">
        <v>324</v>
      </c>
      <c r="C101" s="40" t="s">
        <v>89</v>
      </c>
      <c r="F101" s="50"/>
      <c r="G101" s="76"/>
    </row>
    <row r="102" spans="1:7" s="70" customFormat="1" ht="25.75" customHeight="1" x14ac:dyDescent="0.25">
      <c r="A102" s="37">
        <v>2.21</v>
      </c>
      <c r="B102" s="36" t="s">
        <v>228</v>
      </c>
      <c r="C102" s="39"/>
      <c r="D102" s="82"/>
      <c r="E102" s="39"/>
      <c r="F102" s="53"/>
      <c r="G102" s="78"/>
    </row>
    <row r="103" spans="1:7" ht="74.400000000000006" customHeight="1" x14ac:dyDescent="0.25">
      <c r="A103" s="12" t="s">
        <v>229</v>
      </c>
      <c r="B103" s="7" t="s">
        <v>230</v>
      </c>
      <c r="C103" s="40" t="s">
        <v>14</v>
      </c>
      <c r="E103" s="40">
        <v>1</v>
      </c>
      <c r="F103" s="50">
        <f t="shared" ref="F103" si="31">D103*E103</f>
        <v>0</v>
      </c>
      <c r="G103" s="76"/>
    </row>
    <row r="104" spans="1:7" s="70" customFormat="1" ht="25.75" customHeight="1" x14ac:dyDescent="0.25">
      <c r="A104" s="37">
        <v>2.2200000000000002</v>
      </c>
      <c r="B104" s="36" t="s">
        <v>231</v>
      </c>
      <c r="C104" s="39"/>
      <c r="D104" s="82"/>
      <c r="E104" s="39"/>
      <c r="F104" s="53"/>
      <c r="G104" s="78"/>
    </row>
    <row r="105" spans="1:7" ht="25" x14ac:dyDescent="0.25">
      <c r="A105" s="12" t="s">
        <v>232</v>
      </c>
      <c r="B105" s="7" t="s">
        <v>233</v>
      </c>
      <c r="C105" s="40" t="s">
        <v>126</v>
      </c>
      <c r="D105" s="84">
        <v>20000</v>
      </c>
      <c r="E105" s="40">
        <v>1</v>
      </c>
      <c r="F105" s="50">
        <f>D105*E105</f>
        <v>20000</v>
      </c>
      <c r="G105" s="76"/>
    </row>
    <row r="106" spans="1:7" s="70" customFormat="1" ht="13" x14ac:dyDescent="0.25">
      <c r="A106" s="18"/>
      <c r="B106" s="19" t="s">
        <v>80</v>
      </c>
      <c r="C106" s="39"/>
      <c r="D106" s="82"/>
      <c r="E106" s="39"/>
      <c r="F106" s="47">
        <f>SUM(F3:F6,F18:F105)</f>
        <v>40000</v>
      </c>
      <c r="G106" s="78"/>
    </row>
    <row r="110" spans="1:7" x14ac:dyDescent="0.25">
      <c r="B110" s="73"/>
      <c r="C110" s="74"/>
      <c r="D110" s="86"/>
      <c r="E110" s="74"/>
    </row>
  </sheetData>
  <phoneticPr fontId="5" type="noConversion"/>
  <pageMargins left="0.70866141732283472" right="0.70866141732283472" top="0.74803149606299213" bottom="0.57291666666666663" header="0.31496062992125984" footer="0.31496062992125984"/>
  <pageSetup paperSize="9" scale="6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AD016-7FE6-4ACD-9749-C96F09C2471A}">
  <sheetPr codeName="Sheet5">
    <pageSetUpPr fitToPage="1"/>
  </sheetPr>
  <dimension ref="A1:F57"/>
  <sheetViews>
    <sheetView view="pageBreakPreview" zoomScaleNormal="100" zoomScaleSheetLayoutView="100" workbookViewId="0">
      <selection activeCell="B4" sqref="B4"/>
    </sheetView>
  </sheetViews>
  <sheetFormatPr defaultColWidth="9" defaultRowHeight="12.5" x14ac:dyDescent="0.25"/>
  <cols>
    <col min="1" max="1" width="7.26953125" style="38" customWidth="1"/>
    <col min="2" max="2" width="74.6328125" style="44" customWidth="1"/>
    <col min="3" max="5" width="9.54296875" style="42" customWidth="1"/>
    <col min="6" max="6" width="20.54296875" style="13" customWidth="1"/>
    <col min="7" max="16384" width="9" style="2"/>
  </cols>
  <sheetData>
    <row r="1" spans="1:6" ht="18.75" customHeight="1" x14ac:dyDescent="0.25">
      <c r="A1" s="60" t="s">
        <v>14</v>
      </c>
      <c r="B1" s="61" t="s">
        <v>15</v>
      </c>
      <c r="C1" s="62" t="s">
        <v>81</v>
      </c>
      <c r="D1" s="62" t="s">
        <v>234</v>
      </c>
      <c r="E1" s="62" t="s">
        <v>83</v>
      </c>
      <c r="F1" s="56" t="s">
        <v>16</v>
      </c>
    </row>
    <row r="2" spans="1:6" ht="18.75" customHeight="1" x14ac:dyDescent="0.25">
      <c r="A2" s="63">
        <v>3</v>
      </c>
      <c r="B2" s="61" t="s">
        <v>235</v>
      </c>
      <c r="C2" s="62"/>
      <c r="D2" s="62"/>
      <c r="E2" s="62"/>
      <c r="F2" s="56"/>
    </row>
    <row r="3" spans="1:6" ht="35.5" customHeight="1" x14ac:dyDescent="0.25">
      <c r="A3" s="87">
        <v>3.1</v>
      </c>
      <c r="B3" s="52" t="s">
        <v>17</v>
      </c>
      <c r="C3" s="39"/>
      <c r="D3" s="39"/>
      <c r="E3" s="39"/>
      <c r="F3" s="53"/>
    </row>
    <row r="4" spans="1:6" ht="409.5" customHeight="1" x14ac:dyDescent="0.25">
      <c r="A4" s="51" t="s">
        <v>236</v>
      </c>
      <c r="B4" s="88" t="s">
        <v>292</v>
      </c>
      <c r="C4" s="40" t="s">
        <v>89</v>
      </c>
      <c r="D4" s="40"/>
      <c r="E4" s="40"/>
      <c r="F4" s="50"/>
    </row>
    <row r="5" spans="1:6" ht="258.64999999999998" customHeight="1" x14ac:dyDescent="0.25">
      <c r="A5" s="51" t="s">
        <v>237</v>
      </c>
      <c r="B5" s="89" t="s">
        <v>293</v>
      </c>
      <c r="C5" s="40" t="s">
        <v>89</v>
      </c>
      <c r="D5" s="40"/>
      <c r="E5" s="40"/>
      <c r="F5" s="50"/>
    </row>
    <row r="6" spans="1:6" ht="27" customHeight="1" x14ac:dyDescent="0.25">
      <c r="A6" s="52">
        <v>3.2</v>
      </c>
      <c r="B6" s="52" t="s">
        <v>294</v>
      </c>
      <c r="C6" s="52"/>
      <c r="D6" s="52"/>
      <c r="E6" s="52"/>
      <c r="F6" s="52"/>
    </row>
    <row r="7" spans="1:6" ht="38.65" customHeight="1" x14ac:dyDescent="0.25">
      <c r="A7" s="96" t="s">
        <v>238</v>
      </c>
      <c r="B7" s="95" t="s">
        <v>92</v>
      </c>
      <c r="C7" s="91"/>
      <c r="D7" s="92"/>
      <c r="E7" s="91"/>
      <c r="F7" s="93"/>
    </row>
    <row r="8" spans="1:6" ht="38.65" customHeight="1" x14ac:dyDescent="0.25">
      <c r="A8" s="90" t="s">
        <v>239</v>
      </c>
      <c r="B8" s="2" t="s">
        <v>240</v>
      </c>
      <c r="C8" s="40" t="s">
        <v>14</v>
      </c>
      <c r="D8" s="84"/>
      <c r="E8" s="40">
        <v>1</v>
      </c>
      <c r="F8" s="50">
        <f t="shared" ref="F8" si="0">D8*E8</f>
        <v>0</v>
      </c>
    </row>
    <row r="9" spans="1:6" ht="35.5" customHeight="1" x14ac:dyDescent="0.25">
      <c r="A9" s="96" t="s">
        <v>241</v>
      </c>
      <c r="B9" s="94" t="s">
        <v>242</v>
      </c>
      <c r="C9" s="91"/>
      <c r="D9" s="91"/>
      <c r="E9" s="91"/>
      <c r="F9" s="93"/>
    </row>
    <row r="10" spans="1:6" ht="35.5" customHeight="1" x14ac:dyDescent="0.25">
      <c r="A10" s="90" t="s">
        <v>243</v>
      </c>
      <c r="B10" s="88" t="s">
        <v>302</v>
      </c>
      <c r="C10" s="40" t="s">
        <v>14</v>
      </c>
      <c r="D10" s="84"/>
      <c r="E10" s="40">
        <v>1</v>
      </c>
      <c r="F10" s="50">
        <f t="shared" ref="F10:F22" si="1">D10*E10</f>
        <v>0</v>
      </c>
    </row>
    <row r="11" spans="1:6" ht="35.5" customHeight="1" x14ac:dyDescent="0.25">
      <c r="A11" s="90" t="s">
        <v>245</v>
      </c>
      <c r="B11" s="88" t="s">
        <v>303</v>
      </c>
      <c r="C11" s="40" t="s">
        <v>14</v>
      </c>
      <c r="D11" s="84"/>
      <c r="E11" s="40">
        <v>1</v>
      </c>
      <c r="F11" s="50">
        <f t="shared" ref="F11:F17" si="2">D11*E11</f>
        <v>0</v>
      </c>
    </row>
    <row r="12" spans="1:6" ht="35.5" customHeight="1" x14ac:dyDescent="0.25">
      <c r="A12" s="90" t="s">
        <v>246</v>
      </c>
      <c r="B12" s="88" t="s">
        <v>304</v>
      </c>
      <c r="C12" s="40" t="s">
        <v>14</v>
      </c>
      <c r="D12" s="84"/>
      <c r="E12" s="40">
        <v>1</v>
      </c>
      <c r="F12" s="50">
        <f t="shared" si="2"/>
        <v>0</v>
      </c>
    </row>
    <row r="13" spans="1:6" ht="35.5" customHeight="1" x14ac:dyDescent="0.25">
      <c r="A13" s="90" t="s">
        <v>247</v>
      </c>
      <c r="B13" s="88" t="s">
        <v>305</v>
      </c>
      <c r="C13" s="40" t="s">
        <v>14</v>
      </c>
      <c r="D13" s="84"/>
      <c r="E13" s="40">
        <v>1</v>
      </c>
      <c r="F13" s="50">
        <f t="shared" si="2"/>
        <v>0</v>
      </c>
    </row>
    <row r="14" spans="1:6" ht="35.5" customHeight="1" x14ac:dyDescent="0.25">
      <c r="A14" s="90" t="s">
        <v>249</v>
      </c>
      <c r="B14" s="88" t="s">
        <v>248</v>
      </c>
      <c r="C14" s="40" t="s">
        <v>14</v>
      </c>
      <c r="D14" s="84"/>
      <c r="E14" s="40">
        <v>1</v>
      </c>
      <c r="F14" s="50">
        <f t="shared" si="2"/>
        <v>0</v>
      </c>
    </row>
    <row r="15" spans="1:6" ht="35.5" customHeight="1" x14ac:dyDescent="0.25">
      <c r="A15" s="90" t="s">
        <v>250</v>
      </c>
      <c r="B15" s="88" t="s">
        <v>307</v>
      </c>
      <c r="C15" s="40" t="s">
        <v>14</v>
      </c>
      <c r="D15" s="84"/>
      <c r="E15" s="40">
        <v>1</v>
      </c>
      <c r="F15" s="50">
        <f t="shared" ref="F15" si="3">D15*E15</f>
        <v>0</v>
      </c>
    </row>
    <row r="16" spans="1:6" ht="35.5" customHeight="1" x14ac:dyDescent="0.25">
      <c r="A16" s="90" t="s">
        <v>251</v>
      </c>
      <c r="B16" s="88" t="s">
        <v>306</v>
      </c>
      <c r="C16" s="40" t="s">
        <v>14</v>
      </c>
      <c r="D16" s="84"/>
      <c r="E16" s="40">
        <v>1</v>
      </c>
      <c r="F16" s="50">
        <f t="shared" si="2"/>
        <v>0</v>
      </c>
    </row>
    <row r="17" spans="1:6" ht="35.5" customHeight="1" x14ac:dyDescent="0.25">
      <c r="A17" s="90" t="s">
        <v>252</v>
      </c>
      <c r="B17" s="88" t="s">
        <v>308</v>
      </c>
      <c r="C17" s="40" t="s">
        <v>14</v>
      </c>
      <c r="D17" s="84"/>
      <c r="E17" s="40">
        <v>1</v>
      </c>
      <c r="F17" s="50">
        <f t="shared" si="2"/>
        <v>0</v>
      </c>
    </row>
    <row r="18" spans="1:6" ht="35.5" customHeight="1" x14ac:dyDescent="0.25">
      <c r="A18" s="90" t="s">
        <v>254</v>
      </c>
      <c r="B18" s="88" t="s">
        <v>253</v>
      </c>
      <c r="C18" s="40" t="s">
        <v>14</v>
      </c>
      <c r="D18" s="84"/>
      <c r="E18" s="40">
        <v>1</v>
      </c>
      <c r="F18" s="50">
        <f t="shared" si="1"/>
        <v>0</v>
      </c>
    </row>
    <row r="19" spans="1:6" ht="35.5" customHeight="1" x14ac:dyDescent="0.25">
      <c r="A19" s="90" t="s">
        <v>309</v>
      </c>
      <c r="B19" s="88" t="s">
        <v>255</v>
      </c>
      <c r="C19" s="40"/>
      <c r="D19" s="84"/>
      <c r="E19" s="40"/>
      <c r="F19" s="50"/>
    </row>
    <row r="20" spans="1:6" ht="35.5" customHeight="1" x14ac:dyDescent="0.25">
      <c r="A20" s="90"/>
      <c r="B20" s="88"/>
      <c r="C20" s="40" t="s">
        <v>14</v>
      </c>
      <c r="D20" s="84"/>
      <c r="E20" s="40">
        <v>1</v>
      </c>
      <c r="F20" s="50">
        <f t="shared" si="1"/>
        <v>0</v>
      </c>
    </row>
    <row r="21" spans="1:6" ht="35.5" customHeight="1" x14ac:dyDescent="0.25">
      <c r="A21" s="90"/>
      <c r="B21" s="88"/>
      <c r="C21" s="40" t="s">
        <v>14</v>
      </c>
      <c r="D21" s="84"/>
      <c r="E21" s="40">
        <v>1</v>
      </c>
      <c r="F21" s="50">
        <f t="shared" si="1"/>
        <v>0</v>
      </c>
    </row>
    <row r="22" spans="1:6" ht="35.5" customHeight="1" x14ac:dyDescent="0.25">
      <c r="A22" s="90"/>
      <c r="B22" s="88"/>
      <c r="C22" s="40" t="s">
        <v>14</v>
      </c>
      <c r="D22" s="84"/>
      <c r="E22" s="40">
        <v>1</v>
      </c>
      <c r="F22" s="50">
        <f t="shared" si="1"/>
        <v>0</v>
      </c>
    </row>
    <row r="23" spans="1:6" ht="35.5" customHeight="1" x14ac:dyDescent="0.25">
      <c r="A23" s="96" t="s">
        <v>256</v>
      </c>
      <c r="B23" s="94" t="s">
        <v>257</v>
      </c>
      <c r="C23" s="91"/>
      <c r="D23" s="91"/>
      <c r="E23" s="91"/>
      <c r="F23" s="93"/>
    </row>
    <row r="24" spans="1:6" ht="35.5" customHeight="1" x14ac:dyDescent="0.25">
      <c r="A24" s="90" t="s">
        <v>258</v>
      </c>
      <c r="B24" s="88" t="s">
        <v>260</v>
      </c>
      <c r="C24" s="40" t="s">
        <v>14</v>
      </c>
      <c r="D24" s="84"/>
      <c r="E24" s="40">
        <v>1</v>
      </c>
      <c r="F24" s="50">
        <f t="shared" ref="F24:F26" si="4">D24*E24</f>
        <v>0</v>
      </c>
    </row>
    <row r="25" spans="1:6" ht="35.5" customHeight="1" x14ac:dyDescent="0.25">
      <c r="A25" s="90" t="s">
        <v>259</v>
      </c>
      <c r="B25" s="88" t="s">
        <v>262</v>
      </c>
      <c r="C25" s="40" t="s">
        <v>14</v>
      </c>
      <c r="D25" s="84"/>
      <c r="E25" s="40">
        <v>1</v>
      </c>
      <c r="F25" s="50">
        <f t="shared" si="4"/>
        <v>0</v>
      </c>
    </row>
    <row r="26" spans="1:6" ht="35.5" customHeight="1" x14ac:dyDescent="0.25">
      <c r="A26" s="90" t="s">
        <v>261</v>
      </c>
      <c r="B26" s="88" t="s">
        <v>264</v>
      </c>
      <c r="C26" s="40" t="s">
        <v>14</v>
      </c>
      <c r="D26" s="84"/>
      <c r="E26" s="40">
        <v>1</v>
      </c>
      <c r="F26" s="50">
        <f t="shared" si="4"/>
        <v>0</v>
      </c>
    </row>
    <row r="27" spans="1:6" ht="35.5" customHeight="1" x14ac:dyDescent="0.25">
      <c r="A27" s="90" t="s">
        <v>263</v>
      </c>
      <c r="B27" s="88" t="s">
        <v>266</v>
      </c>
      <c r="C27" s="40" t="s">
        <v>14</v>
      </c>
      <c r="D27" s="84"/>
      <c r="E27" s="40">
        <v>1</v>
      </c>
      <c r="F27" s="50">
        <f t="shared" ref="F27:F30" si="5">D27*E27</f>
        <v>0</v>
      </c>
    </row>
    <row r="28" spans="1:6" ht="35.5" customHeight="1" x14ac:dyDescent="0.25">
      <c r="A28" s="90" t="s">
        <v>265</v>
      </c>
      <c r="B28" s="88" t="s">
        <v>268</v>
      </c>
      <c r="C28" s="40" t="s">
        <v>14</v>
      </c>
      <c r="D28" s="84"/>
      <c r="E28" s="40">
        <v>1</v>
      </c>
      <c r="F28" s="50">
        <f t="shared" si="5"/>
        <v>0</v>
      </c>
    </row>
    <row r="29" spans="1:6" ht="35.5" customHeight="1" x14ac:dyDescent="0.25">
      <c r="A29" s="90" t="s">
        <v>267</v>
      </c>
      <c r="B29" s="88" t="s">
        <v>270</v>
      </c>
      <c r="C29" s="40" t="s">
        <v>14</v>
      </c>
      <c r="D29" s="84"/>
      <c r="E29" s="40">
        <v>1</v>
      </c>
      <c r="F29" s="50">
        <f t="shared" si="5"/>
        <v>0</v>
      </c>
    </row>
    <row r="30" spans="1:6" ht="35.5" customHeight="1" x14ac:dyDescent="0.25">
      <c r="A30" s="90" t="s">
        <v>269</v>
      </c>
      <c r="B30" s="88" t="s">
        <v>295</v>
      </c>
      <c r="C30" s="40" t="s">
        <v>14</v>
      </c>
      <c r="D30" s="84"/>
      <c r="E30" s="40">
        <v>1</v>
      </c>
      <c r="F30" s="50">
        <f t="shared" si="5"/>
        <v>0</v>
      </c>
    </row>
    <row r="31" spans="1:6" ht="35.5" customHeight="1" x14ac:dyDescent="0.25">
      <c r="A31" s="90" t="s">
        <v>271</v>
      </c>
      <c r="B31" s="88" t="s">
        <v>296</v>
      </c>
      <c r="C31" s="40" t="s">
        <v>14</v>
      </c>
      <c r="D31" s="84"/>
      <c r="E31" s="40">
        <v>1</v>
      </c>
      <c r="F31" s="50">
        <f t="shared" ref="F31:F33" si="6">D31*E31</f>
        <v>0</v>
      </c>
    </row>
    <row r="32" spans="1:6" ht="35.5" customHeight="1" x14ac:dyDescent="0.25">
      <c r="A32" s="90" t="s">
        <v>272</v>
      </c>
      <c r="B32" s="88" t="s">
        <v>297</v>
      </c>
      <c r="C32" s="40" t="s">
        <v>14</v>
      </c>
      <c r="D32" s="84"/>
      <c r="E32" s="40">
        <v>1</v>
      </c>
      <c r="F32" s="50">
        <f t="shared" si="6"/>
        <v>0</v>
      </c>
    </row>
    <row r="33" spans="1:6" ht="35.5" customHeight="1" x14ac:dyDescent="0.25">
      <c r="A33" s="90" t="s">
        <v>273</v>
      </c>
      <c r="B33" s="88" t="s">
        <v>298</v>
      </c>
      <c r="C33" s="40" t="s">
        <v>14</v>
      </c>
      <c r="D33" s="84"/>
      <c r="E33" s="40">
        <v>1</v>
      </c>
      <c r="F33" s="50">
        <f t="shared" si="6"/>
        <v>0</v>
      </c>
    </row>
    <row r="34" spans="1:6" ht="35.5" customHeight="1" x14ac:dyDescent="0.25">
      <c r="A34" s="90" t="s">
        <v>274</v>
      </c>
      <c r="B34" s="88" t="s">
        <v>299</v>
      </c>
      <c r="C34" s="40" t="s">
        <v>14</v>
      </c>
      <c r="D34" s="84"/>
      <c r="E34" s="40">
        <v>1</v>
      </c>
      <c r="F34" s="50">
        <f t="shared" ref="F34" si="7">D34*E34</f>
        <v>0</v>
      </c>
    </row>
    <row r="35" spans="1:6" ht="35.5" customHeight="1" x14ac:dyDescent="0.25">
      <c r="A35" s="90" t="s">
        <v>275</v>
      </c>
      <c r="B35" s="88" t="s">
        <v>300</v>
      </c>
      <c r="C35" s="40" t="s">
        <v>14</v>
      </c>
      <c r="D35" s="84"/>
      <c r="E35" s="40">
        <v>1</v>
      </c>
      <c r="F35" s="50">
        <f t="shared" ref="F35" si="8">D35*E35</f>
        <v>0</v>
      </c>
    </row>
    <row r="36" spans="1:6" ht="35.5" customHeight="1" x14ac:dyDescent="0.25">
      <c r="A36" s="90" t="s">
        <v>276</v>
      </c>
      <c r="B36" s="88" t="s">
        <v>253</v>
      </c>
      <c r="C36" s="40" t="s">
        <v>14</v>
      </c>
      <c r="D36" s="84"/>
      <c r="E36" s="40">
        <v>1</v>
      </c>
      <c r="F36" s="50">
        <f t="shared" ref="F36" si="9">D36*E36</f>
        <v>0</v>
      </c>
    </row>
    <row r="37" spans="1:6" ht="35.5" customHeight="1" x14ac:dyDescent="0.25">
      <c r="A37" s="90" t="s">
        <v>301</v>
      </c>
      <c r="B37" s="88" t="s">
        <v>255</v>
      </c>
      <c r="C37" s="40"/>
      <c r="D37" s="84"/>
      <c r="E37" s="40"/>
      <c r="F37" s="50"/>
    </row>
    <row r="38" spans="1:6" ht="35.5" customHeight="1" x14ac:dyDescent="0.25">
      <c r="A38" s="90"/>
      <c r="B38" s="88"/>
      <c r="C38" s="40" t="s">
        <v>14</v>
      </c>
      <c r="D38" s="84"/>
      <c r="E38" s="40">
        <v>1</v>
      </c>
      <c r="F38" s="50">
        <f t="shared" ref="F38:F40" si="10">D38*E38</f>
        <v>0</v>
      </c>
    </row>
    <row r="39" spans="1:6" ht="35.5" customHeight="1" x14ac:dyDescent="0.25">
      <c r="A39" s="90"/>
      <c r="B39" s="88"/>
      <c r="C39" s="40" t="s">
        <v>14</v>
      </c>
      <c r="D39" s="84"/>
      <c r="E39" s="40">
        <v>1</v>
      </c>
      <c r="F39" s="50">
        <f t="shared" si="10"/>
        <v>0</v>
      </c>
    </row>
    <row r="40" spans="1:6" ht="35.5" customHeight="1" x14ac:dyDescent="0.25">
      <c r="A40" s="90"/>
      <c r="B40" s="88"/>
      <c r="C40" s="40" t="s">
        <v>14</v>
      </c>
      <c r="D40" s="84"/>
      <c r="E40" s="40">
        <v>1</v>
      </c>
      <c r="F40" s="50">
        <f t="shared" si="10"/>
        <v>0</v>
      </c>
    </row>
    <row r="41" spans="1:6" ht="35.5" customHeight="1" x14ac:dyDescent="0.25">
      <c r="A41" s="96" t="s">
        <v>277</v>
      </c>
      <c r="B41" s="94" t="s">
        <v>310</v>
      </c>
      <c r="C41" s="91"/>
      <c r="D41" s="91"/>
      <c r="E41" s="91"/>
      <c r="F41" s="93"/>
    </row>
    <row r="42" spans="1:6" ht="86.75" customHeight="1" x14ac:dyDescent="0.25">
      <c r="A42" s="90" t="s">
        <v>278</v>
      </c>
      <c r="B42" s="88" t="s">
        <v>317</v>
      </c>
      <c r="C42" s="40" t="s">
        <v>14</v>
      </c>
      <c r="D42" s="84"/>
      <c r="E42" s="40">
        <v>1</v>
      </c>
      <c r="F42" s="50">
        <f t="shared" ref="F42" si="11">D42*E42</f>
        <v>0</v>
      </c>
    </row>
    <row r="43" spans="1:6" ht="35.5" customHeight="1" x14ac:dyDescent="0.25">
      <c r="A43" s="90" t="s">
        <v>279</v>
      </c>
      <c r="B43" s="88" t="s">
        <v>244</v>
      </c>
      <c r="C43" s="40" t="s">
        <v>14</v>
      </c>
      <c r="D43" s="84"/>
      <c r="E43" s="40">
        <v>1</v>
      </c>
      <c r="F43" s="50">
        <f t="shared" ref="F43" si="12">D43*E43</f>
        <v>0</v>
      </c>
    </row>
    <row r="44" spans="1:6" ht="35.5" customHeight="1" x14ac:dyDescent="0.25">
      <c r="A44" s="96" t="s">
        <v>280</v>
      </c>
      <c r="B44" s="94" t="s">
        <v>312</v>
      </c>
      <c r="C44" s="91"/>
      <c r="D44" s="91"/>
      <c r="E44" s="91"/>
      <c r="F44" s="93"/>
    </row>
    <row r="45" spans="1:6" ht="35.5" customHeight="1" x14ac:dyDescent="0.25">
      <c r="A45" s="90" t="s">
        <v>282</v>
      </c>
      <c r="B45" s="88" t="s">
        <v>313</v>
      </c>
      <c r="C45" s="40" t="s">
        <v>14</v>
      </c>
      <c r="D45" s="84"/>
      <c r="E45" s="40">
        <v>1</v>
      </c>
      <c r="F45" s="50">
        <f t="shared" ref="F45" si="13">D45*E45</f>
        <v>0</v>
      </c>
    </row>
    <row r="46" spans="1:6" ht="35.5" customHeight="1" x14ac:dyDescent="0.25">
      <c r="A46" s="90" t="s">
        <v>311</v>
      </c>
      <c r="B46" s="88" t="s">
        <v>255</v>
      </c>
      <c r="C46" s="40"/>
      <c r="D46" s="84"/>
      <c r="E46" s="40"/>
      <c r="F46" s="50"/>
    </row>
    <row r="47" spans="1:6" ht="35.5" customHeight="1" x14ac:dyDescent="0.25">
      <c r="A47" s="90"/>
      <c r="B47" s="88"/>
      <c r="C47" s="40" t="s">
        <v>14</v>
      </c>
      <c r="D47" s="84"/>
      <c r="E47" s="40">
        <v>1</v>
      </c>
      <c r="F47" s="50">
        <f t="shared" ref="F47:F49" si="14">D47*E47</f>
        <v>0</v>
      </c>
    </row>
    <row r="48" spans="1:6" ht="35.5" customHeight="1" x14ac:dyDescent="0.25">
      <c r="A48" s="90"/>
      <c r="B48" s="88"/>
      <c r="C48" s="40" t="s">
        <v>14</v>
      </c>
      <c r="D48" s="84"/>
      <c r="E48" s="40">
        <v>1</v>
      </c>
      <c r="F48" s="50">
        <f t="shared" si="14"/>
        <v>0</v>
      </c>
    </row>
    <row r="49" spans="1:6" ht="35.5" customHeight="1" x14ac:dyDescent="0.25">
      <c r="A49" s="90"/>
      <c r="B49" s="88"/>
      <c r="C49" s="40" t="s">
        <v>14</v>
      </c>
      <c r="D49" s="84"/>
      <c r="E49" s="40">
        <v>1</v>
      </c>
      <c r="F49" s="50">
        <f t="shared" si="14"/>
        <v>0</v>
      </c>
    </row>
    <row r="50" spans="1:6" ht="35.5" customHeight="1" x14ac:dyDescent="0.25">
      <c r="A50" s="96" t="s">
        <v>314</v>
      </c>
      <c r="B50" s="94" t="s">
        <v>281</v>
      </c>
      <c r="C50" s="91"/>
      <c r="D50" s="92"/>
      <c r="E50" s="91"/>
      <c r="F50" s="93"/>
    </row>
    <row r="51" spans="1:6" ht="35.5" customHeight="1" x14ac:dyDescent="0.25">
      <c r="A51" s="90" t="s">
        <v>315</v>
      </c>
      <c r="B51" s="88" t="s">
        <v>316</v>
      </c>
      <c r="C51" s="40" t="s">
        <v>126</v>
      </c>
      <c r="D51" s="84">
        <v>25000</v>
      </c>
      <c r="E51" s="40">
        <v>1</v>
      </c>
      <c r="F51" s="50">
        <f t="shared" ref="F51" si="15">D51*E51</f>
        <v>25000</v>
      </c>
    </row>
    <row r="52" spans="1:6" ht="35.5" customHeight="1" x14ac:dyDescent="0.25">
      <c r="A52" s="90"/>
      <c r="B52" s="88"/>
      <c r="C52" s="40"/>
      <c r="D52" s="84"/>
      <c r="E52" s="40"/>
      <c r="F52" s="50"/>
    </row>
    <row r="53" spans="1:6" s="46" customFormat="1" ht="13" x14ac:dyDescent="0.25">
      <c r="A53" s="49"/>
      <c r="B53" s="48" t="s">
        <v>80</v>
      </c>
      <c r="C53" s="39"/>
      <c r="D53" s="39"/>
      <c r="E53" s="39"/>
      <c r="F53" s="47">
        <f>SUM(F10:F51)</f>
        <v>25000</v>
      </c>
    </row>
    <row r="57" spans="1:6" x14ac:dyDescent="0.25">
      <c r="B57" s="45"/>
      <c r="C57" s="41"/>
      <c r="D57" s="41"/>
      <c r="E57" s="41"/>
    </row>
  </sheetData>
  <phoneticPr fontId="5" type="noConversion"/>
  <pageMargins left="0.70866141732283472" right="0.70866141732283472" top="0.74803149606299213" bottom="0.57291666666666663" header="0.31496062992125984" footer="0.31496062992125984"/>
  <pageSetup paperSize="9" scale="6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D01E6-C816-49AA-9C20-5FB19AB0FB01}">
  <sheetPr codeName="Sheet6">
    <pageSetUpPr fitToPage="1"/>
  </sheetPr>
  <dimension ref="A2:B16"/>
  <sheetViews>
    <sheetView view="pageBreakPreview" zoomScaleNormal="100" zoomScaleSheetLayoutView="100" workbookViewId="0">
      <selection activeCell="B15" sqref="B15:B16"/>
    </sheetView>
  </sheetViews>
  <sheetFormatPr defaultRowHeight="12.5" x14ac:dyDescent="0.25"/>
  <cols>
    <col min="1" max="1" width="34.54296875" customWidth="1"/>
    <col min="2" max="2" width="36.1796875" style="4" customWidth="1"/>
  </cols>
  <sheetData>
    <row r="2" spans="1:2" ht="25.5" customHeight="1" x14ac:dyDescent="0.25">
      <c r="A2" s="106" t="s">
        <v>283</v>
      </c>
      <c r="B2" s="106"/>
    </row>
    <row r="4" spans="1:2" ht="37.5" customHeight="1" x14ac:dyDescent="0.25">
      <c r="A4" s="111" t="s">
        <v>284</v>
      </c>
      <c r="B4" s="113">
        <f>'2.0 The Works'!F17+'3.0 M&amp;E'!F8</f>
        <v>0</v>
      </c>
    </row>
    <row r="5" spans="1:2" x14ac:dyDescent="0.25">
      <c r="A5" s="112"/>
      <c r="B5" s="114"/>
    </row>
    <row r="6" spans="1:2" x14ac:dyDescent="0.25">
      <c r="A6" s="112" t="s">
        <v>17</v>
      </c>
      <c r="B6" s="114">
        <f>'1.0 General Items'!C38</f>
        <v>0</v>
      </c>
    </row>
    <row r="7" spans="1:2" ht="42.75" customHeight="1" x14ac:dyDescent="0.25">
      <c r="A7" s="112"/>
      <c r="B7" s="114"/>
    </row>
    <row r="8" spans="1:2" ht="37.5" customHeight="1" x14ac:dyDescent="0.25">
      <c r="A8" s="112" t="s">
        <v>285</v>
      </c>
      <c r="B8" s="114">
        <f>'2.0 The Works'!F106</f>
        <v>40000</v>
      </c>
    </row>
    <row r="9" spans="1:2" x14ac:dyDescent="0.25">
      <c r="A9" s="112"/>
      <c r="B9" s="114"/>
    </row>
    <row r="10" spans="1:2" x14ac:dyDescent="0.25">
      <c r="A10" s="112" t="s">
        <v>286</v>
      </c>
      <c r="B10" s="114">
        <f>'3.0 M&amp;E'!F53</f>
        <v>25000</v>
      </c>
    </row>
    <row r="11" spans="1:2" x14ac:dyDescent="0.25">
      <c r="A11" s="112"/>
      <c r="B11" s="114"/>
    </row>
    <row r="12" spans="1:2" ht="39" customHeight="1" x14ac:dyDescent="0.25">
      <c r="A12" s="21" t="s">
        <v>287</v>
      </c>
      <c r="B12" s="22">
        <f>SUM(B4:B11)</f>
        <v>65000</v>
      </c>
    </row>
    <row r="13" spans="1:2" ht="37.5" customHeight="1" x14ac:dyDescent="0.25">
      <c r="A13" s="107" t="s">
        <v>288</v>
      </c>
      <c r="B13" s="108">
        <f>B12*20%</f>
        <v>13000</v>
      </c>
    </row>
    <row r="14" spans="1:2" x14ac:dyDescent="0.25">
      <c r="A14" s="107"/>
      <c r="B14" s="108"/>
    </row>
    <row r="15" spans="1:2" ht="30.65" customHeight="1" x14ac:dyDescent="0.25">
      <c r="A15" s="109" t="s">
        <v>289</v>
      </c>
      <c r="B15" s="110">
        <f>B12+B13</f>
        <v>78000</v>
      </c>
    </row>
    <row r="16" spans="1:2" x14ac:dyDescent="0.25">
      <c r="A16" s="109"/>
      <c r="B16" s="110"/>
    </row>
  </sheetData>
  <mergeCells count="13">
    <mergeCell ref="A2:B2"/>
    <mergeCell ref="A13:A14"/>
    <mergeCell ref="B13:B14"/>
    <mergeCell ref="A15:A16"/>
    <mergeCell ref="B15:B16"/>
    <mergeCell ref="A4:A5"/>
    <mergeCell ref="B4:B5"/>
    <mergeCell ref="A6:A7"/>
    <mergeCell ref="B6:B7"/>
    <mergeCell ref="A8:A9"/>
    <mergeCell ref="B8:B9"/>
    <mergeCell ref="B10:B11"/>
    <mergeCell ref="A10:A11"/>
  </mergeCells>
  <pageMargins left="0.70866141732283472" right="0.70866141732283472" top="0.74803149606299213" bottom="0.74803149606299213" header="0.31496062992125984" footer="0.31496062992125984"/>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00b44a5-f4d0-4e00-a912-11bd93b1b107">
      <Terms xmlns="http://schemas.microsoft.com/office/infopath/2007/PartnerControls"/>
    </lcf76f155ced4ddcb4097134ff3c332f>
    <TaxCatchAll xmlns="1d8a9874-af09-4d17-a159-f75b55fd6699" xsi:nil="true"/>
    <k9feba93e4e843f0acd47623c81dbdf9 xmlns="000b44a5-f4d0-4e00-a912-11bd93b1b107" xsi:nil="true"/>
    <_dlc_DocId xmlns="1d8a9874-af09-4d17-a159-f75b55fd6699">SXAR7X54H7MS-1158793479-3231</_dlc_DocId>
    <_dlc_DocIdUrl xmlns="1d8a9874-af09-4d17-a159-f75b55fd6699">
      <Url>https://westyorkshirefire.sharepoint.com/sites/Property1-PropertyTeam/_layouts/15/DocIdRedir.aspx?ID=SXAR7X54H7MS-1158793479-3231</Url>
      <Description>SXAR7X54H7MS-1158793479-3231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A49D8008ED1B042BFCBBA3742E351FC" ma:contentTypeVersion="19" ma:contentTypeDescription="Create a new document." ma:contentTypeScope="" ma:versionID="6f6f521484b3df506544b1124bdff947">
  <xsd:schema xmlns:xsd="http://www.w3.org/2001/XMLSchema" xmlns:xs="http://www.w3.org/2001/XMLSchema" xmlns:p="http://schemas.microsoft.com/office/2006/metadata/properties" xmlns:ns2="000b44a5-f4d0-4e00-a912-11bd93b1b107" xmlns:ns3="1d8a9874-af09-4d17-a159-f75b55fd6699" targetNamespace="http://schemas.microsoft.com/office/2006/metadata/properties" ma:root="true" ma:fieldsID="0f10ceef5ed382a0f8d70f71eb155ba1" ns2:_="" ns3:_="">
    <xsd:import namespace="000b44a5-f4d0-4e00-a912-11bd93b1b107"/>
    <xsd:import namespace="1d8a9874-af09-4d17-a159-f75b55fd6699"/>
    <xsd:element name="properties">
      <xsd:complexType>
        <xsd:sequence>
          <xsd:element name="documentManagement">
            <xsd:complexType>
              <xsd:all>
                <xsd:element ref="ns2:k9feba93e4e843f0acd47623c81dbdf9" minOccurs="0"/>
                <xsd:element ref="ns3:TaxCatchAll" minOccurs="0"/>
                <xsd:element ref="ns2:MediaServiceMetadata" minOccurs="0"/>
                <xsd:element ref="ns2:MediaServiceFastMetadata" minOccurs="0"/>
                <xsd:element ref="ns2:MediaServiceObjectDetectorVersions" minOccurs="0"/>
                <xsd:element ref="ns2:lcf76f155ced4ddcb4097134ff3c332f" minOccurs="0"/>
                <xsd:element ref="ns2:MediaServiceGenerationTime" minOccurs="0"/>
                <xsd:element ref="ns2:MediaServiceEventHashCode" minOccurs="0"/>
                <xsd:element ref="ns3:_dlc_DocId" minOccurs="0"/>
                <xsd:element ref="ns3:_dlc_DocIdUrl" minOccurs="0"/>
                <xsd:element ref="ns3:_dlc_DocIdPersistId" minOccurs="0"/>
                <xsd:element ref="ns2:MediaServiceSearchProperties" minOccurs="0"/>
                <xsd:element ref="ns2:MediaServiceDateTaken"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b44a5-f4d0-4e00-a912-11bd93b1b107" elementFormDefault="qualified">
    <xsd:import namespace="http://schemas.microsoft.com/office/2006/documentManagement/types"/>
    <xsd:import namespace="http://schemas.microsoft.com/office/infopath/2007/PartnerControls"/>
    <xsd:element name="k9feba93e4e843f0acd47623c81dbdf9" ma:index="5" nillable="true" ma:displayName="Bradford District_0" ma:hidden="true" ma:internalName="k9feba93e4e843f0acd47623c81dbdf9" ma:readOnly="false">
      <xsd:simpleType>
        <xsd:restriction base="dms:Not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description="" ma:hidden="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4c8af1b-12d3-4563-8a22-dcb50677e06f"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8a9874-af09-4d17-a159-f75b55fd6699" elementFormDefault="qualified">
    <xsd:import namespace="http://schemas.microsoft.com/office/2006/documentManagement/types"/>
    <xsd:import namespace="http://schemas.microsoft.com/office/infopath/2007/PartnerControls"/>
    <xsd:element name="TaxCatchAll" ma:index="6" nillable="true" ma:displayName="Taxonomy Catch All Column" ma:hidden="true" ma:list="{44e8f653-bbb1-4348-ab9d-ee7417c82cfa}" ma:internalName="TaxCatchAll" ma:showField="CatchAllData" ma:web="1d8a9874-af09-4d17-a159-f75b55fd6699">
      <xsd:complexType>
        <xsd:complexContent>
          <xsd:extension base="dms:MultiChoiceLookup">
            <xsd:sequence>
              <xsd:element name="Value" type="dms:Lookup" maxOccurs="unbounded" minOccurs="0" nillable="true"/>
            </xsd:sequence>
          </xsd:extension>
        </xsd:complexContent>
      </xsd:complex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29362AC-E806-4A12-84F1-9869CBDAB054}">
  <ds:schemaRefs>
    <ds:schemaRef ds:uri="http://schemas.microsoft.com/sharepoint/v3/contenttype/forms"/>
  </ds:schemaRefs>
</ds:datastoreItem>
</file>

<file path=customXml/itemProps2.xml><?xml version="1.0" encoding="utf-8"?>
<ds:datastoreItem xmlns:ds="http://schemas.openxmlformats.org/officeDocument/2006/customXml" ds:itemID="{4C250BB5-7289-4698-88E3-19420B6508BF}">
  <ds:schemaRefs>
    <ds:schemaRef ds:uri="http://schemas.microsoft.com/office/2006/metadata/properties"/>
    <ds:schemaRef ds:uri="http://schemas.microsoft.com/office/infopath/2007/PartnerControls"/>
    <ds:schemaRef ds:uri="000b44a5-f4d0-4e00-a912-11bd93b1b107"/>
    <ds:schemaRef ds:uri="1d8a9874-af09-4d17-a159-f75b55fd6699"/>
  </ds:schemaRefs>
</ds:datastoreItem>
</file>

<file path=customXml/itemProps3.xml><?xml version="1.0" encoding="utf-8"?>
<ds:datastoreItem xmlns:ds="http://schemas.openxmlformats.org/officeDocument/2006/customXml" ds:itemID="{1176BFFB-8F9C-4AC4-B34A-C175688D12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b44a5-f4d0-4e00-a912-11bd93b1b107"/>
    <ds:schemaRef ds:uri="1d8a9874-af09-4d17-a159-f75b55fd66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6F80880-3474-4EEF-982B-3BE44E78AEB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Cover Sheet</vt:lpstr>
      <vt:lpstr>1.0 General Items</vt:lpstr>
      <vt:lpstr>2.0 The Works</vt:lpstr>
      <vt:lpstr>3.0 M&amp;E</vt:lpstr>
      <vt:lpstr>4.0 Summary Collection Page</vt:lpstr>
      <vt:lpstr>'1.0 General Items'!Print_Area</vt:lpstr>
      <vt:lpstr>'2.0 The Works'!Print_Area</vt:lpstr>
      <vt:lpstr>'3.0 M&amp;E'!Print_Area</vt:lpstr>
      <vt:lpstr>'4.0 Summary Collection Page'!Print_Area</vt:lpstr>
      <vt:lpstr>'1.0 General Items'!Print_Titles</vt:lpstr>
      <vt:lpstr>'2.0 The Works'!Print_Titles</vt:lpstr>
      <vt:lpstr>'3.0 M&amp;E'!Print_Titles</vt:lpstr>
      <vt:lpstr>'4.0 Summary Collection Page'!Print_Titles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Richard Horn</cp:lastModifiedBy>
  <cp:revision/>
  <cp:lastPrinted>2025-03-21T11:33:04Z</cp:lastPrinted>
  <dcterms:created xsi:type="dcterms:W3CDTF">2018-03-02T11:50:52Z</dcterms:created>
  <dcterms:modified xsi:type="dcterms:W3CDTF">2025-04-23T15:06:01Z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0x010100BA49D8008ED1B042BFCBBA3742E351FC</vt:lpwstr>
  </property>
  <property fmtid="{D5CDD505-2E9C-101B-9397-08002B2CF9AE}" pid="3" name="_dlc_DocIdItemGuid">
    <vt:lpwstr>cbe73e77-e94e-4056-8814-07969a92acb2</vt:lpwstr>
  </property>
  <property fmtid="{D5CDD505-2E9C-101B-9397-08002B2CF9AE}" pid="4" name="MediaServiceImageTags">
    <vt:lpwstr/>
  </property>
  <property fmtid="{D5CDD505-2E9C-101B-9397-08002B2CF9AE}" pid="5" name="Bradford_x0020_District">
    <vt:lpwstr/>
  </property>
  <property fmtid="{D5CDD505-2E9C-101B-9397-08002B2CF9AE}" pid="6" name="Bradford District">
    <vt:lpwstr/>
  </property>
</Properties>
</file>