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https://catapultore.sharepoint.com/sites/ProcurementTeam/Shared Documents/Procurement Files/01.  Tenders - Live/04. DO/2. FLOWIC/Land Enabling Works ORE25055/Tender/"/>
    </mc:Choice>
  </mc:AlternateContent>
  <xr:revisionPtr revIDLastSave="0" documentId="8_{C144AE48-4430-43A3-A636-6EA736068164}" xr6:coauthVersionLast="47" xr6:coauthVersionMax="47" xr10:uidLastSave="{00000000-0000-0000-0000-000000000000}"/>
  <bookViews>
    <workbookView xWindow="-110" yWindow="-110" windowWidth="19420" windowHeight="10300" xr2:uid="{00000000-000D-0000-FFFF-FFFF00000000}"/>
  </bookViews>
  <sheets>
    <sheet name="Front Cover" sheetId="24" r:id="rId1"/>
    <sheet name="Contents" sheetId="50" r:id="rId2"/>
    <sheet name="Instructions to Tenderers" sheetId="51" r:id="rId3"/>
    <sheet name="Form of Tender" sheetId="52" r:id="rId4"/>
    <sheet name="Preliminaries Part A" sheetId="53" r:id="rId5"/>
    <sheet name="Appendix A" sheetId="54" r:id="rId6"/>
    <sheet name="Appendix B" sheetId="55" r:id="rId7"/>
    <sheet name="Appendix C" sheetId="56" r:id="rId8"/>
    <sheet name="Appendix D" sheetId="60" r:id="rId9"/>
    <sheet name="Bill No 1 - Prelims" sheetId="79" r:id="rId10"/>
    <sheet name="2 - Enabling Works" sheetId="84" r:id="rId11"/>
    <sheet name="3 - Siteworks" sheetId="83" r:id="rId12"/>
    <sheet name="4 - External Link Stair" sheetId="82" r:id="rId13"/>
    <sheet name="5 - Drainage" sheetId="81" r:id="rId14"/>
    <sheet name="6 - External Services" sheetId="80" r:id="rId15"/>
    <sheet name="Bill No 7 - Dayworks" sheetId="69" r:id="rId16"/>
    <sheet name="Bill No 8- Prov Sums" sheetId="70" r:id="rId17"/>
    <sheet name="Summary" sheetId="25" r:id="rId18"/>
  </sheets>
  <externalReferences>
    <externalReference r:id="rId19"/>
  </externalReferences>
  <definedNames>
    <definedName name="_Order1" hidden="1">255</definedName>
    <definedName name="_Order2" hidden="1">255</definedName>
    <definedName name="_Toc135747584" localSheetId="8">'Appendix D'!$B$88</definedName>
    <definedName name="_Toc135747585" localSheetId="8">'Appendix D'!$B$112</definedName>
    <definedName name="_Toc135747586" localSheetId="8">'Appendix D'!$B$115</definedName>
    <definedName name="_Toc135747587" localSheetId="8">'Appendix D'!$B$119</definedName>
    <definedName name="_Toc135747588" localSheetId="8">'Appendix D'!$B$131</definedName>
    <definedName name="_Toc135747589" localSheetId="8">'Appendix D'!$B$135</definedName>
    <definedName name="_Toc135747590" localSheetId="8">'Appendix D'!$B$138</definedName>
    <definedName name="_Toc135747591" localSheetId="8">'Appendix D'!$B$142</definedName>
    <definedName name="_Toc135747592" localSheetId="8">'Appendix D'!$B$163</definedName>
    <definedName name="_Toc135747593" localSheetId="8">'Appendix D'!$B$164</definedName>
    <definedName name="_Toc135747594" localSheetId="8">'Appendix D'!$B$166</definedName>
    <definedName name="_Toc135747595" localSheetId="8">'Appendix D'!$B$168</definedName>
    <definedName name="a1052148" localSheetId="8">'Appendix D'!$B$113</definedName>
    <definedName name="AA">#REF!</definedName>
    <definedName name="ABC">#REF!</definedName>
    <definedName name="Appendix1">#REF!</definedName>
    <definedName name="Bill001Page1">#REF!</definedName>
    <definedName name="Bill001Page10">#REF!</definedName>
    <definedName name="Bill001Page11">#REF!</definedName>
    <definedName name="Bill001Page12">#REF!</definedName>
    <definedName name="Bill001Page13">#REF!</definedName>
    <definedName name="Bill001Page14">#REF!</definedName>
    <definedName name="Bill001Page15">#REF!</definedName>
    <definedName name="Bill001Page16">#REF!</definedName>
    <definedName name="Bill001Page17">#REF!</definedName>
    <definedName name="Bill001Page18">#REF!</definedName>
    <definedName name="Bill001Page19">#REF!</definedName>
    <definedName name="Bill001Page2">#REF!</definedName>
    <definedName name="Bill001Page20">#REF!</definedName>
    <definedName name="Bill001Page21">#REF!</definedName>
    <definedName name="Bill001Page22">#REF!</definedName>
    <definedName name="Bill001Page23">#REF!</definedName>
    <definedName name="Bill001Page24">#REF!</definedName>
    <definedName name="Bill001Page25">#REF!</definedName>
    <definedName name="Bill001Page26">#REF!</definedName>
    <definedName name="Bill001Page27">#REF!</definedName>
    <definedName name="Bill001Page3">#REF!</definedName>
    <definedName name="Bill001Page4">#REF!</definedName>
    <definedName name="Bill001Page5">#REF!</definedName>
    <definedName name="Bill001Page6">#REF!</definedName>
    <definedName name="Bill001Page7">#REF!</definedName>
    <definedName name="Bill001Page8">#REF!</definedName>
    <definedName name="Bill001Page9">#REF!</definedName>
    <definedName name="Bill002Page1">#REF!</definedName>
    <definedName name="Bill002Page10">#REF!</definedName>
    <definedName name="Bill002Page11">#REF!</definedName>
    <definedName name="Bill002Page12">#REF!</definedName>
    <definedName name="Bill002Page13">#REF!</definedName>
    <definedName name="Bill002Page14">#REF!</definedName>
    <definedName name="Bill002Page15">#REF!</definedName>
    <definedName name="Bill002Page16">#REF!</definedName>
    <definedName name="Bill002Page17">#REF!</definedName>
    <definedName name="Bill002Page18">#REF!</definedName>
    <definedName name="Bill002Page19">#REF!</definedName>
    <definedName name="Bill002Page2">#REF!</definedName>
    <definedName name="Bill002Page20">#REF!</definedName>
    <definedName name="Bill002Page21">#REF!</definedName>
    <definedName name="Bill002Page22">#REF!</definedName>
    <definedName name="Bill002Page23">#REF!</definedName>
    <definedName name="Bill002Page24">#REF!</definedName>
    <definedName name="Bill002Page25">#REF!</definedName>
    <definedName name="Bill002Page26">#REF!</definedName>
    <definedName name="Bill002Page27">#REF!</definedName>
    <definedName name="Bill002Page28">#REF!</definedName>
    <definedName name="Bill002Page29">#REF!</definedName>
    <definedName name="Bill002Page3">#REF!</definedName>
    <definedName name="Bill002Page4">#REF!</definedName>
    <definedName name="Bill002Page5">#REF!</definedName>
    <definedName name="Bill002Page6">#REF!</definedName>
    <definedName name="Bill002Page7">#REF!</definedName>
    <definedName name="Bill002Page8">#REF!</definedName>
    <definedName name="Bill002Page9">#REF!</definedName>
    <definedName name="BM_JobRefAndVersionNumber">#REF!</definedName>
    <definedName name="BM_PropertyAddress">#REF!</definedName>
    <definedName name="BM_Today_dd_MMMM_yyyy">#REF!</definedName>
    <definedName name="bobby">#REF!</definedName>
    <definedName name="curve">#REF!</definedName>
    <definedName name="dsg">#REF!</definedName>
    <definedName name="Due">#REF!</definedName>
    <definedName name="G">#REF!</definedName>
    <definedName name="GFA">#REF!</definedName>
    <definedName name="J">#REF!</definedName>
    <definedName name="main" localSheetId="8">'Appendix D'!$B$87</definedName>
    <definedName name="_xlnm.Print_Area" localSheetId="10">'2 - Enabling Works'!$A$1:$F$158</definedName>
    <definedName name="_xlnm.Print_Area" localSheetId="11">'3 - Siteworks'!$A$1:$F$518</definedName>
    <definedName name="_xlnm.Print_Area" localSheetId="12">'4 - External Link Stair'!$A$1:$F$108</definedName>
    <definedName name="_xlnm.Print_Area" localSheetId="13">'5 - Drainage'!$A$1:$F$145</definedName>
    <definedName name="_xlnm.Print_Area" localSheetId="14">'6 - External Services'!$A$1:$F$116</definedName>
    <definedName name="_xlnm.Print_Area" localSheetId="5">'Appendix A'!$A$1:$E$51</definedName>
    <definedName name="_xlnm.Print_Area" localSheetId="6">'Appendix B'!$A$1:$E$30</definedName>
    <definedName name="_xlnm.Print_Area" localSheetId="7">'Appendix C'!$A$1:$D$60</definedName>
    <definedName name="_xlnm.Print_Area" localSheetId="8">'Appendix D'!$A$1:$E$35</definedName>
    <definedName name="_xlnm.Print_Area" localSheetId="16">'Bill No 8- Prov Sums'!$A$1:$F$57</definedName>
    <definedName name="_xlnm.Print_Area" localSheetId="1">Contents!$A$1:$D$57</definedName>
    <definedName name="_xlnm.Print_Area" localSheetId="3">'Form of Tender'!$A$1:$I$55</definedName>
    <definedName name="_xlnm.Print_Area" localSheetId="0">'Front Cover'!$A$1:$E$49</definedName>
    <definedName name="_xlnm.Print_Area" localSheetId="2">'Instructions to Tenderers'!$A$1:$B$48</definedName>
    <definedName name="_xlnm.Print_Area" localSheetId="4">'Preliminaries Part A'!$A$1:$G$1569</definedName>
    <definedName name="_xlnm.Print_Area" localSheetId="17">Summary!$A$1:$E$48</definedName>
    <definedName name="_xlnm.Print_Area">'[1]gen items 0:General Items'!$A$1:$L$45</definedName>
    <definedName name="_xlnm.Print_Titles" localSheetId="17">Summary!$1:$5</definedName>
    <definedName name="sdf">#REF!</definedName>
    <definedName name="wrn.Accounts._.Contract." hidden="1">{"accounts",#N/A,FALSE,"CONT SUMMARY";"accounts",#N/A,FALSE,"C-CITADEL";"accounts",#N/A,FALSE,"C-HIGH ST RD";"accounts",#N/A,FALSE,"C-REEMA RD CIC";"accounts",#N/A,FALSE,"C-SALTCOATS";"accounts",#N/A,FALSE,"C-DRUM CARE";"accounts",#N/A,FALSE,"C-DRUM AMENITY";"accounts",#N/A,FALSE,"C-DRUM ALBYN";"accounts",#N/A,FALSE,"C-SHARP AVE";"accounts",#N/A,FALSE,"C-MUIRHOUSE"}</definedName>
    <definedName name="wrn.Accounts._.Priv.._.Dev." hidden="1">{"accounts",#N/A,FALSE,"PD SUMMARY";"accounts",#N/A,FALSE,"PD-BURNSIDE";"accounts",#N/A,FALSE,"PD-HIGH ST RD";"accounts",#N/A,FALSE,"PD-REEMA RD";"accounts",#N/A,FALSE,"PD-BLACKWOOD";"accounts",#N/A,FALSE,"PD-DRUMNADROCHIT";"accounts",#N/A,FALSE,"PD-SHARP AVE";"accounts",#N/A,FALSE,"PD-MUIRHOUSE";"accounts",#N/A,FALSE,"PD-NAIRN ST"}</definedName>
    <definedName name="wrn.Contract._.Projects." hidden="1">{#N/A,#N/A,FALSE,"CONT SUMMARY";"summary",#N/A,FALSE,"C-CITADEL";"cashflow",#N/A,FALSE,"C-CITADEL";"summary",#N/A,FALSE,"C-HIGH ST RD";"cashflow",#N/A,FALSE,"C-HIGH ST RD";"summary",#N/A,FALSE,"C-REEMA RD CIC";"cashflow",#N/A,FALSE,"C-REEMA RD CIC";"summary",#N/A,FALSE,"C-SALTCOATS";"cashflow",#N/A,FALSE,"C-SALTCOATS";"summary",#N/A,FALSE,"C-DRUM CARE";"cashflow",#N/A,FALSE,"C-DRUM CARE";"summary",#N/A,FALSE,"C-DRUM AMENITY";"cashflow",#N/A,FALSE,"C-DRUM AMENITY";"summary",#N/A,FALSE,"C-DRUM ALBYN";"cashflow",#N/A,FALSE,"C-DRUM ALBYN";"summary",#N/A,FALSE,"C-SHARP AVE";"cashflow",#N/A,FALSE,"C-SHARP AVE";"summary",#N/A,FALSE,"C-MUIRHOUSE";"cashflow",#N/A,FALSE,"C-MUIRHOUSE"}</definedName>
    <definedName name="wrn.Priv.Dev.._.Projects." hidden="1">{#N/A,#N/A,FALSE,"PD SUMMARY";"summary",#N/A,FALSE,"PD-BURNSIDE";"cashflow",#N/A,FALSE,"PD-BURNSIDE";"summary",#N/A,FALSE,"PD-HIGH ST RD";"cashflow",#N/A,FALSE,"PD-HIGH ST RD";"summary",#N/A,FALSE,"PD-REEMA RD";"cashflow",#N/A,FALSE,"PD-REEMA RD";"summary",#N/A,FALSE,"PD-BLACKWOOD";"cashflow",#N/A,FALSE,"PD-BLACKWOOD";"summary",#N/A,FALSE,"PD-DRUMNADROCHIT";"cashflow",#N/A,FALSE,"PD-DRUMNADROCHIT";"summary",#N/A,FALSE,"PD-SHARP AVE";"cashflow",#N/A,FALSE,"PD-SHARP AVE";"summary",#N/A,FALSE,"PD-MUIRHOUSE";"cashflow",#N/A,FALSE,"PD-MUIRHOUSE";"summary",#N/A,FALSE,"PD-NAIRN ST";"cashflow",#N/A,FALSE,"PD-NAIRN ST"}</definedName>
    <definedName name="xx">#REF!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55" i="70" l="1"/>
  <c r="D56" i="69"/>
  <c r="F116" i="80"/>
  <c r="F77" i="80"/>
  <c r="F75" i="80"/>
  <c r="F145" i="81"/>
  <c r="F111" i="81"/>
  <c r="F109" i="81"/>
  <c r="F107" i="81"/>
  <c r="F102" i="81"/>
  <c r="F69" i="81"/>
  <c r="F33" i="81"/>
  <c r="F61" i="82"/>
  <c r="F25" i="82"/>
  <c r="F473" i="83"/>
  <c r="F447" i="83"/>
  <c r="F421" i="83"/>
  <c r="F391" i="83"/>
  <c r="F360" i="83"/>
  <c r="F314" i="83"/>
  <c r="F274" i="83"/>
  <c r="F234" i="83"/>
  <c r="F189" i="83"/>
  <c r="F152" i="83"/>
  <c r="F117" i="83"/>
  <c r="F75" i="83"/>
  <c r="F32" i="83"/>
  <c r="F158" i="84"/>
  <c r="F111" i="84"/>
  <c r="F70" i="84"/>
  <c r="F36" i="84"/>
  <c r="F19" i="70"/>
  <c r="F14" i="70"/>
  <c r="F501" i="83"/>
  <c r="F454" i="83"/>
  <c r="A448" i="83"/>
  <c r="F57" i="84" l="1"/>
  <c r="F440" i="83"/>
  <c r="F439" i="83"/>
  <c r="F436" i="83"/>
  <c r="F435" i="83"/>
  <c r="F434" i="83"/>
  <c r="F433" i="83"/>
  <c r="F432" i="83"/>
  <c r="F428" i="83"/>
  <c r="A422" i="83"/>
  <c r="C400" i="83"/>
  <c r="F400" i="83" s="1"/>
  <c r="F389" i="83"/>
  <c r="F386" i="83"/>
  <c r="A392" i="83"/>
  <c r="F382" i="83"/>
  <c r="F379" i="83"/>
  <c r="F375" i="83"/>
  <c r="F374" i="83"/>
  <c r="F371" i="83"/>
  <c r="F369" i="83"/>
  <c r="F367" i="83"/>
  <c r="A361" i="83"/>
  <c r="B2" i="60"/>
  <c r="F10" i="84"/>
  <c r="F14" i="84"/>
  <c r="F15" i="84"/>
  <c r="C18" i="84"/>
  <c r="F18" i="84" s="1"/>
  <c r="C19" i="84"/>
  <c r="F19" i="84" s="1"/>
  <c r="F21" i="84"/>
  <c r="F22" i="84"/>
  <c r="H24" i="84"/>
  <c r="J24" i="84"/>
  <c r="C24" i="84" s="1"/>
  <c r="H25" i="84"/>
  <c r="J25" i="84" s="1"/>
  <c r="C25" i="84" s="1"/>
  <c r="F27" i="84"/>
  <c r="F29" i="84"/>
  <c r="F30" i="84"/>
  <c r="F31" i="84"/>
  <c r="M33" i="84"/>
  <c r="H33" i="84" s="1"/>
  <c r="C33" i="84" s="1"/>
  <c r="F33" i="84" s="1"/>
  <c r="A37" i="84"/>
  <c r="C40" i="84"/>
  <c r="AK52" i="84" s="1"/>
  <c r="AL52" i="84" s="1"/>
  <c r="C41" i="84"/>
  <c r="F41" i="84" s="1"/>
  <c r="C43" i="84"/>
  <c r="F43" i="84"/>
  <c r="F49" i="84"/>
  <c r="F50" i="84"/>
  <c r="F52" i="84"/>
  <c r="AM52" i="84"/>
  <c r="AN52" i="84"/>
  <c r="H54" i="84"/>
  <c r="J54" i="84"/>
  <c r="C54" i="84" s="1"/>
  <c r="F54" i="84" s="1"/>
  <c r="F59" i="84"/>
  <c r="F60" i="84"/>
  <c r="F61" i="84"/>
  <c r="A71" i="84"/>
  <c r="C76" i="84"/>
  <c r="F78" i="84"/>
  <c r="F79" i="84"/>
  <c r="F80" i="84"/>
  <c r="F81" i="84"/>
  <c r="F82" i="84"/>
  <c r="F83" i="84"/>
  <c r="F85" i="84"/>
  <c r="F86" i="84"/>
  <c r="F87" i="84"/>
  <c r="F88" i="84"/>
  <c r="F89" i="84"/>
  <c r="F90" i="84"/>
  <c r="F92" i="84"/>
  <c r="F93" i="84"/>
  <c r="F94" i="84"/>
  <c r="A112" i="84"/>
  <c r="AO52" i="84" l="1"/>
  <c r="C42" i="84"/>
  <c r="F42" i="84" s="1"/>
  <c r="F25" i="84"/>
  <c r="F120" i="84"/>
  <c r="H34" i="84"/>
  <c r="J34" i="84" s="1"/>
  <c r="K34" i="84" s="1"/>
  <c r="F499" i="83"/>
  <c r="F397" i="83"/>
  <c r="F497" i="83" s="1"/>
  <c r="F495" i="83"/>
  <c r="F24" i="84"/>
  <c r="C46" i="84"/>
  <c r="F46" i="84" s="1"/>
  <c r="C34" i="84"/>
  <c r="F34" i="84" s="1"/>
  <c r="F40" i="84"/>
  <c r="F118" i="84" s="1"/>
  <c r="O10" i="83"/>
  <c r="C10" i="83" s="1"/>
  <c r="F10" i="83" s="1"/>
  <c r="O11" i="83"/>
  <c r="C11" i="83" s="1"/>
  <c r="F11" i="83" s="1"/>
  <c r="J13" i="83"/>
  <c r="C13" i="83" s="1"/>
  <c r="F13" i="83" s="1"/>
  <c r="F17" i="83"/>
  <c r="F18" i="83"/>
  <c r="J21" i="83"/>
  <c r="C21" i="83" s="1"/>
  <c r="F21" i="83" s="1"/>
  <c r="K24" i="83"/>
  <c r="C24" i="83" s="1"/>
  <c r="F24" i="83" s="1"/>
  <c r="F26" i="83"/>
  <c r="K27" i="83"/>
  <c r="C27" i="83" s="1"/>
  <c r="F27" i="83" s="1"/>
  <c r="A33" i="83"/>
  <c r="CF36" i="83"/>
  <c r="CF37" i="83"/>
  <c r="J38" i="83"/>
  <c r="C38" i="83" s="1"/>
  <c r="F38" i="83" s="1"/>
  <c r="CF38" i="83"/>
  <c r="CF40" i="83"/>
  <c r="CF41" i="83"/>
  <c r="H42" i="83"/>
  <c r="C42" i="83" s="1"/>
  <c r="CF42" i="83"/>
  <c r="CF43" i="83"/>
  <c r="CF44" i="83"/>
  <c r="CF45" i="83"/>
  <c r="CF46" i="83"/>
  <c r="CF47" i="83"/>
  <c r="A76" i="83"/>
  <c r="O82" i="83"/>
  <c r="C82" i="83" s="1"/>
  <c r="F82" i="83" s="1"/>
  <c r="F83" i="83"/>
  <c r="O83" i="83"/>
  <c r="K85" i="83"/>
  <c r="C85" i="83" s="1"/>
  <c r="F85" i="83" s="1"/>
  <c r="K86" i="83"/>
  <c r="M86" i="83" s="1"/>
  <c r="C86" i="83" s="1"/>
  <c r="F86" i="83" s="1"/>
  <c r="F87" i="83"/>
  <c r="A118" i="83"/>
  <c r="P124" i="83"/>
  <c r="C124" i="83" s="1"/>
  <c r="F124" i="83" s="1"/>
  <c r="F125" i="83"/>
  <c r="F126" i="83"/>
  <c r="N129" i="83"/>
  <c r="C129" i="83" s="1"/>
  <c r="F129" i="83" s="1"/>
  <c r="O132" i="83"/>
  <c r="C132" i="83" s="1"/>
  <c r="F132" i="83" s="1"/>
  <c r="O133" i="83"/>
  <c r="C133" i="83" s="1"/>
  <c r="F133" i="83" s="1"/>
  <c r="F134" i="83"/>
  <c r="A153" i="83"/>
  <c r="CF157" i="83"/>
  <c r="CF158" i="83"/>
  <c r="M159" i="83"/>
  <c r="H166" i="83" s="1"/>
  <c r="C166" i="83" s="1"/>
  <c r="P159" i="83"/>
  <c r="C159" i="83" s="1"/>
  <c r="F159" i="83" s="1"/>
  <c r="CF159" i="83"/>
  <c r="CF160" i="83"/>
  <c r="CF161" i="83"/>
  <c r="M162" i="83"/>
  <c r="P162" i="83" s="1"/>
  <c r="C162" i="83" s="1"/>
  <c r="F162" i="83" s="1"/>
  <c r="CF162" i="83"/>
  <c r="CF164" i="83"/>
  <c r="CF165" i="83"/>
  <c r="CF166" i="83"/>
  <c r="CF167" i="83"/>
  <c r="CF168" i="83"/>
  <c r="CF169" i="83"/>
  <c r="CF170" i="83"/>
  <c r="CF171" i="83"/>
  <c r="CF172" i="83"/>
  <c r="CF173" i="83"/>
  <c r="F174" i="83"/>
  <c r="CF174" i="83"/>
  <c r="F178" i="83"/>
  <c r="F180" i="83"/>
  <c r="F182" i="83"/>
  <c r="F184" i="83"/>
  <c r="A190" i="83"/>
  <c r="F195" i="83"/>
  <c r="F487" i="83" s="1"/>
  <c r="A235" i="83"/>
  <c r="CF239" i="83"/>
  <c r="CF240" i="83"/>
  <c r="M241" i="83"/>
  <c r="H248" i="83" s="1"/>
  <c r="C248" i="83" s="1"/>
  <c r="CF241" i="83"/>
  <c r="CF242" i="83"/>
  <c r="CF243" i="83"/>
  <c r="M244" i="83"/>
  <c r="P244" i="83" s="1"/>
  <c r="C244" i="83" s="1"/>
  <c r="F244" i="83" s="1"/>
  <c r="CF244" i="83"/>
  <c r="CF246" i="83"/>
  <c r="CF247" i="83"/>
  <c r="CF248" i="83"/>
  <c r="CF249" i="83"/>
  <c r="CF250" i="83"/>
  <c r="CF251" i="83"/>
  <c r="CF252" i="83"/>
  <c r="CF253" i="83"/>
  <c r="CF254" i="83"/>
  <c r="CF255" i="83"/>
  <c r="F256" i="83"/>
  <c r="CF256" i="83"/>
  <c r="A275" i="83"/>
  <c r="CF279" i="83"/>
  <c r="CF280" i="83"/>
  <c r="N281" i="83"/>
  <c r="P281" i="83" s="1"/>
  <c r="C281" i="83" s="1"/>
  <c r="F281" i="83" s="1"/>
  <c r="CF281" i="83"/>
  <c r="CF283" i="83"/>
  <c r="CF284" i="83"/>
  <c r="CF285" i="83"/>
  <c r="CF286" i="83"/>
  <c r="CF287" i="83"/>
  <c r="CF288" i="83"/>
  <c r="CF289" i="83"/>
  <c r="F290" i="83"/>
  <c r="CF290" i="83"/>
  <c r="CF292" i="83"/>
  <c r="P294" i="83"/>
  <c r="C294" i="83" s="1"/>
  <c r="F294" i="83" s="1"/>
  <c r="A315" i="83"/>
  <c r="L321" i="83"/>
  <c r="N321" i="83" s="1"/>
  <c r="C321" i="83" s="1"/>
  <c r="F321" i="83" s="1"/>
  <c r="F330" i="83"/>
  <c r="P241" i="83" l="1"/>
  <c r="C241" i="83" s="1"/>
  <c r="F241" i="83" s="1"/>
  <c r="F116" i="84"/>
  <c r="E10" i="25" s="1"/>
  <c r="C324" i="83"/>
  <c r="C45" i="83"/>
  <c r="F45" i="83" s="1"/>
  <c r="F42" i="83"/>
  <c r="H285" i="83"/>
  <c r="C285" i="83" s="1"/>
  <c r="C288" i="83" s="1"/>
  <c r="F288" i="83" s="1"/>
  <c r="C169" i="83"/>
  <c r="F169" i="83" s="1"/>
  <c r="C172" i="83"/>
  <c r="F172" i="83" s="1"/>
  <c r="F166" i="83"/>
  <c r="F485" i="83" s="1"/>
  <c r="F481" i="83"/>
  <c r="F483" i="83"/>
  <c r="C251" i="83"/>
  <c r="F251" i="83" s="1"/>
  <c r="C254" i="83"/>
  <c r="F254" i="83" s="1"/>
  <c r="F248" i="83"/>
  <c r="F477" i="83"/>
  <c r="F8" i="82"/>
  <c r="F9" i="82"/>
  <c r="F10" i="82"/>
  <c r="F11" i="82"/>
  <c r="O13" i="82"/>
  <c r="C13" i="82" s="1"/>
  <c r="F13" i="82" s="1"/>
  <c r="A26" i="82"/>
  <c r="O34" i="82"/>
  <c r="C34" i="82" s="1"/>
  <c r="F34" i="82" s="1"/>
  <c r="N39" i="82"/>
  <c r="P39" i="82" s="1"/>
  <c r="C39" i="82" s="1"/>
  <c r="F39" i="82" s="1"/>
  <c r="N40" i="82"/>
  <c r="P40" i="82"/>
  <c r="C40" i="82" s="1"/>
  <c r="F40" i="82" s="1"/>
  <c r="F49" i="82"/>
  <c r="P53" i="82"/>
  <c r="C53" i="82" s="1"/>
  <c r="F53" i="82" s="1"/>
  <c r="A62" i="82"/>
  <c r="F285" i="83" l="1"/>
  <c r="F491" i="83" s="1"/>
  <c r="F479" i="83"/>
  <c r="F324" i="83"/>
  <c r="C328" i="83"/>
  <c r="F328" i="83" s="1"/>
  <c r="F489" i="83"/>
  <c r="F66" i="82"/>
  <c r="H44" i="82"/>
  <c r="C44" i="82" s="1"/>
  <c r="F11" i="81"/>
  <c r="F12" i="81"/>
  <c r="A34" i="81"/>
  <c r="F39" i="81"/>
  <c r="F42" i="81"/>
  <c r="F44" i="81"/>
  <c r="F45" i="81"/>
  <c r="C48" i="81"/>
  <c r="F48" i="81"/>
  <c r="C51" i="81"/>
  <c r="F51" i="81"/>
  <c r="F53" i="81"/>
  <c r="F54" i="81"/>
  <c r="A70" i="81"/>
  <c r="F75" i="81"/>
  <c r="F77" i="81"/>
  <c r="A103" i="81"/>
  <c r="E16" i="25" l="1"/>
  <c r="F493" i="83"/>
  <c r="F518" i="83" s="1"/>
  <c r="C47" i="82"/>
  <c r="F47" i="82" s="1"/>
  <c r="F44" i="82"/>
  <c r="F68" i="82" s="1"/>
  <c r="F108" i="82" s="1"/>
  <c r="E14" i="25" s="1"/>
  <c r="F10" i="80"/>
  <c r="F11" i="80"/>
  <c r="F13" i="80"/>
  <c r="C16" i="80"/>
  <c r="F16" i="80"/>
  <c r="C19" i="80"/>
  <c r="F19" i="80"/>
  <c r="C22" i="80"/>
  <c r="F22" i="80" s="1"/>
  <c r="F23" i="80"/>
  <c r="F24" i="80"/>
  <c r="F27" i="80"/>
  <c r="A37" i="80"/>
  <c r="F41" i="80"/>
  <c r="F43" i="80"/>
  <c r="F46" i="80"/>
  <c r="C48" i="80"/>
  <c r="F48" i="80"/>
  <c r="A71" i="80"/>
  <c r="F36" i="80" l="1"/>
  <c r="E18" i="25" s="1"/>
  <c r="F70" i="80"/>
  <c r="E12" i="25"/>
  <c r="B2" i="25"/>
  <c r="A2" i="70"/>
  <c r="A2" i="69"/>
  <c r="A1" i="56"/>
  <c r="A1" i="55"/>
  <c r="B1" i="54"/>
  <c r="A2" i="52" l="1"/>
  <c r="A2" i="51"/>
  <c r="E22" i="25" l="1"/>
  <c r="D186" i="53"/>
  <c r="E8" i="25" l="1"/>
  <c r="L451" i="79"/>
  <c r="H451" i="79"/>
  <c r="L450" i="79"/>
  <c r="H450" i="79"/>
  <c r="L449" i="79"/>
  <c r="H449" i="79"/>
  <c r="L448" i="79"/>
  <c r="H448" i="79"/>
  <c r="H447" i="79" s="1"/>
  <c r="L447" i="79"/>
  <c r="L446" i="79"/>
  <c r="H446" i="79"/>
  <c r="L445" i="79"/>
  <c r="L444" i="79" s="1"/>
  <c r="H445" i="79"/>
  <c r="H444" i="79"/>
  <c r="L443" i="79"/>
  <c r="H443" i="79"/>
  <c r="L442" i="79"/>
  <c r="H442" i="79"/>
  <c r="H441" i="79" s="1"/>
  <c r="L441" i="79"/>
  <c r="L440" i="79"/>
  <c r="H440" i="79"/>
  <c r="L439" i="79"/>
  <c r="H439" i="79"/>
  <c r="L438" i="79"/>
  <c r="H438" i="79"/>
  <c r="L437" i="79"/>
  <c r="H437" i="79"/>
  <c r="L436" i="79"/>
  <c r="H436" i="79"/>
  <c r="L435" i="79"/>
  <c r="L434" i="79" s="1"/>
  <c r="H435" i="79"/>
  <c r="H434" i="79"/>
  <c r="L433" i="79"/>
  <c r="H433" i="79"/>
  <c r="L432" i="79"/>
  <c r="H432" i="79"/>
  <c r="L431" i="79"/>
  <c r="H431" i="79"/>
  <c r="L430" i="79"/>
  <c r="H430" i="79"/>
  <c r="H429" i="79" s="1"/>
  <c r="L429" i="79"/>
  <c r="L428" i="79"/>
  <c r="H428" i="79"/>
  <c r="L427" i="79"/>
  <c r="H427" i="79"/>
  <c r="L426" i="79"/>
  <c r="H426" i="79"/>
  <c r="L425" i="79"/>
  <c r="L424" i="79" s="1"/>
  <c r="H425" i="79"/>
  <c r="H424" i="79"/>
  <c r="L423" i="79"/>
  <c r="H423" i="79"/>
  <c r="L422" i="79"/>
  <c r="H422" i="79"/>
  <c r="L421" i="79"/>
  <c r="H421" i="79"/>
  <c r="L420" i="79"/>
  <c r="H420" i="79"/>
  <c r="L419" i="79"/>
  <c r="H419" i="79"/>
  <c r="L418" i="79"/>
  <c r="H418" i="79"/>
  <c r="L417" i="79"/>
  <c r="L416" i="79" s="1"/>
  <c r="H417" i="79"/>
  <c r="H416" i="79"/>
  <c r="H415" i="79" s="1"/>
  <c r="H414" i="79"/>
  <c r="H413" i="79"/>
  <c r="H412" i="79"/>
  <c r="H410" i="79" s="1"/>
  <c r="H411" i="79"/>
  <c r="L410" i="79"/>
  <c r="L409" i="79"/>
  <c r="L408" i="79"/>
  <c r="L407" i="79"/>
  <c r="L405" i="79" s="1"/>
  <c r="L404" i="79" s="1"/>
  <c r="H405" i="79"/>
  <c r="L403" i="79"/>
  <c r="L402" i="79"/>
  <c r="L400" i="79" s="1"/>
  <c r="L401" i="79"/>
  <c r="H400" i="79"/>
  <c r="L399" i="79"/>
  <c r="L398" i="79"/>
  <c r="L397" i="79"/>
  <c r="L396" i="79"/>
  <c r="L395" i="79"/>
  <c r="H395" i="79"/>
  <c r="H394" i="79"/>
  <c r="L393" i="79"/>
  <c r="L392" i="79" s="1"/>
  <c r="H392" i="79"/>
  <c r="L389" i="79"/>
  <c r="H389" i="79"/>
  <c r="L388" i="79"/>
  <c r="H388" i="79"/>
  <c r="L387" i="79"/>
  <c r="H387" i="79"/>
  <c r="L386" i="79"/>
  <c r="H386" i="79"/>
  <c r="L385" i="79"/>
  <c r="L384" i="79" s="1"/>
  <c r="L383" i="79" s="1"/>
  <c r="H385" i="79"/>
  <c r="H384" i="79" s="1"/>
  <c r="H383" i="79" s="1"/>
  <c r="H382" i="79"/>
  <c r="L381" i="79"/>
  <c r="L380" i="79"/>
  <c r="H379" i="79"/>
  <c r="H377" i="79" s="1"/>
  <c r="H367" i="79" s="1"/>
  <c r="H378" i="79"/>
  <c r="L377" i="79"/>
  <c r="L376" i="79"/>
  <c r="L375" i="79"/>
  <c r="L374" i="79"/>
  <c r="L373" i="79"/>
  <c r="L372" i="79"/>
  <c r="L370" i="79" s="1"/>
  <c r="L371" i="79"/>
  <c r="H370" i="79"/>
  <c r="L369" i="79"/>
  <c r="L368" i="79" s="1"/>
  <c r="H368" i="79"/>
  <c r="L366" i="79"/>
  <c r="H366" i="79"/>
  <c r="L365" i="79"/>
  <c r="L364" i="79" s="1"/>
  <c r="L363" i="79" s="1"/>
  <c r="H365" i="79"/>
  <c r="H364" i="79" s="1"/>
  <c r="H363" i="79" s="1"/>
  <c r="L362" i="79"/>
  <c r="L361" i="79"/>
  <c r="H360" i="79"/>
  <c r="L359" i="79"/>
  <c r="L357" i="79"/>
  <c r="L356" i="79"/>
  <c r="H355" i="79"/>
  <c r="L354" i="79"/>
  <c r="L352" i="79"/>
  <c r="L351" i="79"/>
  <c r="H350" i="79"/>
  <c r="L349" i="79"/>
  <c r="L347" i="79"/>
  <c r="L346" i="79"/>
  <c r="H345" i="79"/>
  <c r="L344" i="79"/>
  <c r="L342" i="79" s="1"/>
  <c r="H342" i="79"/>
  <c r="L341" i="79"/>
  <c r="L340" i="79"/>
  <c r="H339" i="79"/>
  <c r="L338" i="79"/>
  <c r="L336" i="79"/>
  <c r="L335" i="79"/>
  <c r="H334" i="79"/>
  <c r="L333" i="79"/>
  <c r="L331" i="79"/>
  <c r="L330" i="79"/>
  <c r="H329" i="79"/>
  <c r="L328" i="79"/>
  <c r="L326" i="79"/>
  <c r="L325" i="79"/>
  <c r="H324" i="79"/>
  <c r="L323" i="79"/>
  <c r="L321" i="79" s="1"/>
  <c r="L320" i="79" s="1"/>
  <c r="H321" i="79"/>
  <c r="H320" i="79" s="1"/>
  <c r="L319" i="79"/>
  <c r="L318" i="79" s="1"/>
  <c r="H319" i="79"/>
  <c r="H318" i="79" s="1"/>
  <c r="L317" i="79"/>
  <c r="L316" i="79"/>
  <c r="H316" i="79"/>
  <c r="L315" i="79"/>
  <c r="L314" i="79"/>
  <c r="H314" i="79"/>
  <c r="L313" i="79"/>
  <c r="H313" i="79"/>
  <c r="L312" i="79"/>
  <c r="H312" i="79"/>
  <c r="L311" i="79"/>
  <c r="H311" i="79"/>
  <c r="L310" i="79"/>
  <c r="L309" i="79" s="1"/>
  <c r="H310" i="79"/>
  <c r="H309" i="79" s="1"/>
  <c r="L308" i="79"/>
  <c r="H308" i="79"/>
  <c r="L307" i="79"/>
  <c r="H307" i="79"/>
  <c r="L306" i="79"/>
  <c r="H306" i="79"/>
  <c r="L305" i="79"/>
  <c r="H305" i="79"/>
  <c r="L304" i="79"/>
  <c r="L303" i="79" s="1"/>
  <c r="H304" i="79"/>
  <c r="H303" i="79" s="1"/>
  <c r="L302" i="79"/>
  <c r="H302" i="79"/>
  <c r="L301" i="79"/>
  <c r="H301" i="79"/>
  <c r="L300" i="79"/>
  <c r="H300" i="79"/>
  <c r="L299" i="79"/>
  <c r="H299" i="79"/>
  <c r="L298" i="79"/>
  <c r="H298" i="79"/>
  <c r="L297" i="79"/>
  <c r="L296" i="79"/>
  <c r="L293" i="79" s="1"/>
  <c r="L295" i="79"/>
  <c r="H295" i="79"/>
  <c r="L294" i="79"/>
  <c r="H294" i="79"/>
  <c r="H293" i="79"/>
  <c r="H292" i="79"/>
  <c r="H291" i="79"/>
  <c r="H290" i="79"/>
  <c r="H289" i="79" s="1"/>
  <c r="H273" i="79" s="1"/>
  <c r="L289" i="79"/>
  <c r="L288" i="79"/>
  <c r="H288" i="79"/>
  <c r="L287" i="79"/>
  <c r="H287" i="79"/>
  <c r="L286" i="79"/>
  <c r="H286" i="79"/>
  <c r="L285" i="79"/>
  <c r="H285" i="79"/>
  <c r="L284" i="79"/>
  <c r="H284" i="79"/>
  <c r="L283" i="79"/>
  <c r="H283" i="79"/>
  <c r="L282" i="79"/>
  <c r="H282" i="79"/>
  <c r="L281" i="79"/>
  <c r="H281" i="79"/>
  <c r="L280" i="79"/>
  <c r="H280" i="79"/>
  <c r="L279" i="79"/>
  <c r="H279" i="79"/>
  <c r="L278" i="79"/>
  <c r="H278" i="79"/>
  <c r="L277" i="79"/>
  <c r="L276" i="79" s="1"/>
  <c r="H277" i="79"/>
  <c r="H276" i="79"/>
  <c r="L274" i="79"/>
  <c r="H274" i="79"/>
  <c r="L272" i="79"/>
  <c r="L271" i="79"/>
  <c r="L270" i="79"/>
  <c r="L269" i="79"/>
  <c r="L268" i="79"/>
  <c r="H268" i="79"/>
  <c r="L267" i="79"/>
  <c r="H267" i="79"/>
  <c r="L266" i="79"/>
  <c r="H266" i="79"/>
  <c r="L265" i="79"/>
  <c r="H265" i="79"/>
  <c r="L264" i="79"/>
  <c r="H264" i="79"/>
  <c r="L263" i="79"/>
  <c r="H263" i="79"/>
  <c r="L262" i="79"/>
  <c r="L261" i="79" s="1"/>
  <c r="H262" i="79"/>
  <c r="H261" i="79"/>
  <c r="L260" i="79"/>
  <c r="H260" i="79"/>
  <c r="L259" i="79"/>
  <c r="H259" i="79"/>
  <c r="L258" i="79"/>
  <c r="H258" i="79"/>
  <c r="L257" i="79"/>
  <c r="H257" i="79"/>
  <c r="L256" i="79"/>
  <c r="H256" i="79"/>
  <c r="L255" i="79"/>
  <c r="H255" i="79"/>
  <c r="L254" i="79"/>
  <c r="L253" i="79" s="1"/>
  <c r="H254" i="79"/>
  <c r="H253" i="79"/>
  <c r="L252" i="79"/>
  <c r="H252" i="79"/>
  <c r="L251" i="79"/>
  <c r="H251" i="79"/>
  <c r="L250" i="79"/>
  <c r="H250" i="79"/>
  <c r="L249" i="79"/>
  <c r="H249" i="79"/>
  <c r="L248" i="79"/>
  <c r="L247" i="79" s="1"/>
  <c r="H248" i="79"/>
  <c r="H247" i="79"/>
  <c r="L246" i="79"/>
  <c r="H246" i="79"/>
  <c r="L245" i="79"/>
  <c r="H245" i="79"/>
  <c r="L244" i="79"/>
  <c r="H244" i="79"/>
  <c r="L243" i="79"/>
  <c r="H243" i="79"/>
  <c r="L242" i="79"/>
  <c r="H242" i="79"/>
  <c r="L241" i="79"/>
  <c r="H241" i="79"/>
  <c r="L240" i="79"/>
  <c r="L239" i="79" s="1"/>
  <c r="H240" i="79"/>
  <c r="H239" i="79"/>
  <c r="H238" i="79" s="1"/>
  <c r="L237" i="79"/>
  <c r="H237" i="79"/>
  <c r="L236" i="79"/>
  <c r="H236" i="79"/>
  <c r="L235" i="79"/>
  <c r="H235" i="79"/>
  <c r="L234" i="79"/>
  <c r="H234" i="79"/>
  <c r="L233" i="79"/>
  <c r="H233" i="79"/>
  <c r="H232" i="79" s="1"/>
  <c r="L232" i="79"/>
  <c r="L231" i="79"/>
  <c r="H231" i="79"/>
  <c r="L230" i="79"/>
  <c r="H230" i="79"/>
  <c r="L229" i="79"/>
  <c r="H229" i="79"/>
  <c r="L228" i="79"/>
  <c r="H228" i="79"/>
  <c r="L227" i="79"/>
  <c r="H227" i="79"/>
  <c r="L226" i="79"/>
  <c r="H226" i="79"/>
  <c r="L225" i="79"/>
  <c r="H225" i="79"/>
  <c r="L224" i="79"/>
  <c r="H224" i="79"/>
  <c r="L223" i="79"/>
  <c r="H223" i="79"/>
  <c r="L222" i="79"/>
  <c r="L221" i="79" s="1"/>
  <c r="H222" i="79"/>
  <c r="H221" i="79"/>
  <c r="L220" i="79"/>
  <c r="H220" i="79"/>
  <c r="L219" i="79"/>
  <c r="H219" i="79"/>
  <c r="L218" i="79"/>
  <c r="H218" i="79"/>
  <c r="L217" i="79"/>
  <c r="H217" i="79"/>
  <c r="L216" i="79"/>
  <c r="H216" i="79"/>
  <c r="L215" i="79"/>
  <c r="H215" i="79"/>
  <c r="L214" i="79"/>
  <c r="H214" i="79"/>
  <c r="L213" i="79"/>
  <c r="H213" i="79"/>
  <c r="L212" i="79"/>
  <c r="H212" i="79"/>
  <c r="L211" i="79"/>
  <c r="H211" i="79"/>
  <c r="L210" i="79"/>
  <c r="H210" i="79"/>
  <c r="L209" i="79"/>
  <c r="H209" i="79"/>
  <c r="H208" i="79" s="1"/>
  <c r="H207" i="79" s="1"/>
  <c r="L208" i="79"/>
  <c r="L207" i="79" s="1"/>
  <c r="L206" i="79"/>
  <c r="H206" i="79"/>
  <c r="L205" i="79"/>
  <c r="H205" i="79"/>
  <c r="L204" i="79"/>
  <c r="H204" i="79"/>
  <c r="L203" i="79"/>
  <c r="H203" i="79"/>
  <c r="L202" i="79"/>
  <c r="H202" i="79"/>
  <c r="L201" i="79"/>
  <c r="H201" i="79"/>
  <c r="L200" i="79"/>
  <c r="H200" i="79"/>
  <c r="L199" i="79"/>
  <c r="H199" i="79"/>
  <c r="L198" i="79"/>
  <c r="H198" i="79"/>
  <c r="L197" i="79"/>
  <c r="H197" i="79"/>
  <c r="L196" i="79"/>
  <c r="L195" i="79" s="1"/>
  <c r="H196" i="79"/>
  <c r="H195" i="79"/>
  <c r="L194" i="79"/>
  <c r="H194" i="79"/>
  <c r="L193" i="79"/>
  <c r="H193" i="79"/>
  <c r="L192" i="79"/>
  <c r="L191" i="79" s="1"/>
  <c r="H192" i="79"/>
  <c r="H191" i="79" s="1"/>
  <c r="L190" i="79"/>
  <c r="H190" i="79"/>
  <c r="L189" i="79"/>
  <c r="H189" i="79"/>
  <c r="L188" i="79"/>
  <c r="H188" i="79"/>
  <c r="L187" i="79"/>
  <c r="H187" i="79"/>
  <c r="L186" i="79"/>
  <c r="H186" i="79"/>
  <c r="L185" i="79"/>
  <c r="H185" i="79"/>
  <c r="L184" i="79"/>
  <c r="H184" i="79"/>
  <c r="L183" i="79"/>
  <c r="H183" i="79"/>
  <c r="L182" i="79"/>
  <c r="L181" i="79" s="1"/>
  <c r="H182" i="79"/>
  <c r="H181" i="79"/>
  <c r="L180" i="79"/>
  <c r="H180" i="79"/>
  <c r="L179" i="79"/>
  <c r="H179" i="79"/>
  <c r="L178" i="79"/>
  <c r="H178" i="79"/>
  <c r="L177" i="79"/>
  <c r="H177" i="79"/>
  <c r="L176" i="79"/>
  <c r="L175" i="79" s="1"/>
  <c r="H176" i="79"/>
  <c r="H175" i="79"/>
  <c r="L174" i="79"/>
  <c r="H174" i="79"/>
  <c r="L173" i="79"/>
  <c r="H173" i="79"/>
  <c r="L172" i="79"/>
  <c r="H172" i="79"/>
  <c r="L171" i="79"/>
  <c r="H171" i="79"/>
  <c r="L170" i="79"/>
  <c r="H170" i="79"/>
  <c r="L169" i="79"/>
  <c r="H169" i="79"/>
  <c r="L168" i="79"/>
  <c r="L166" i="79" s="1"/>
  <c r="H168" i="79"/>
  <c r="L167" i="79"/>
  <c r="H167" i="79"/>
  <c r="H166" i="79"/>
  <c r="L165" i="79"/>
  <c r="H165" i="79"/>
  <c r="L164" i="79"/>
  <c r="H164" i="79"/>
  <c r="L163" i="79"/>
  <c r="H163" i="79"/>
  <c r="L162" i="79"/>
  <c r="L161" i="79" s="1"/>
  <c r="H162" i="79"/>
  <c r="H161" i="79"/>
  <c r="L160" i="79"/>
  <c r="H160" i="79"/>
  <c r="L159" i="79"/>
  <c r="H159" i="79"/>
  <c r="L158" i="79"/>
  <c r="L157" i="79" s="1"/>
  <c r="H158" i="79"/>
  <c r="H157" i="79"/>
  <c r="H156" i="79" s="1"/>
  <c r="L155" i="79"/>
  <c r="H155" i="79"/>
  <c r="L154" i="79"/>
  <c r="H154" i="79"/>
  <c r="L153" i="79"/>
  <c r="H153" i="79"/>
  <c r="L152" i="79"/>
  <c r="H152" i="79"/>
  <c r="L151" i="79"/>
  <c r="H151" i="79"/>
  <c r="L150" i="79"/>
  <c r="H150" i="79"/>
  <c r="L149" i="79"/>
  <c r="H149" i="79"/>
  <c r="H148" i="79" s="1"/>
  <c r="L148" i="79"/>
  <c r="L147" i="79"/>
  <c r="H147" i="79"/>
  <c r="L146" i="79"/>
  <c r="H146" i="79"/>
  <c r="L145" i="79"/>
  <c r="H145" i="79"/>
  <c r="L144" i="79"/>
  <c r="H144" i="79"/>
  <c r="L143" i="79"/>
  <c r="H143" i="79"/>
  <c r="L142" i="79"/>
  <c r="H142" i="79"/>
  <c r="L141" i="79"/>
  <c r="H141" i="79"/>
  <c r="L140" i="79"/>
  <c r="H140" i="79"/>
  <c r="L139" i="79"/>
  <c r="H139" i="79"/>
  <c r="H138" i="79" s="1"/>
  <c r="L138" i="79"/>
  <c r="L137" i="79"/>
  <c r="H137" i="79"/>
  <c r="L136" i="79"/>
  <c r="H136" i="79"/>
  <c r="L135" i="79"/>
  <c r="H135" i="79"/>
  <c r="L134" i="79"/>
  <c r="H134" i="79"/>
  <c r="L133" i="79"/>
  <c r="H133" i="79"/>
  <c r="L132" i="79"/>
  <c r="L131" i="79" s="1"/>
  <c r="H132" i="79"/>
  <c r="H131" i="79"/>
  <c r="L130" i="79"/>
  <c r="H130" i="79"/>
  <c r="L129" i="79"/>
  <c r="H129" i="79"/>
  <c r="L128" i="79"/>
  <c r="H128" i="79"/>
  <c r="L127" i="79"/>
  <c r="H127" i="79"/>
  <c r="L126" i="79"/>
  <c r="H126" i="79"/>
  <c r="L125" i="79"/>
  <c r="H125" i="79"/>
  <c r="L124" i="79"/>
  <c r="H124" i="79"/>
  <c r="L123" i="79"/>
  <c r="H123" i="79"/>
  <c r="L122" i="79"/>
  <c r="L121" i="79" s="1"/>
  <c r="H122" i="79"/>
  <c r="H121" i="79"/>
  <c r="L120" i="79"/>
  <c r="H120" i="79"/>
  <c r="L119" i="79"/>
  <c r="H119" i="79"/>
  <c r="L118" i="79"/>
  <c r="H118" i="79"/>
  <c r="L117" i="79"/>
  <c r="H117" i="79"/>
  <c r="L116" i="79"/>
  <c r="H116" i="79"/>
  <c r="L115" i="79"/>
  <c r="H115" i="79"/>
  <c r="L114" i="79"/>
  <c r="H114" i="79"/>
  <c r="L113" i="79"/>
  <c r="H113" i="79"/>
  <c r="L112" i="79"/>
  <c r="H112" i="79"/>
  <c r="L111" i="79"/>
  <c r="H111" i="79"/>
  <c r="L110" i="79"/>
  <c r="H110" i="79"/>
  <c r="L109" i="79"/>
  <c r="H109" i="79"/>
  <c r="H108" i="79" s="1"/>
  <c r="L108" i="79"/>
  <c r="L107" i="79"/>
  <c r="H107" i="79"/>
  <c r="L106" i="79"/>
  <c r="H106" i="79"/>
  <c r="L105" i="79"/>
  <c r="H105" i="79"/>
  <c r="L104" i="79"/>
  <c r="H104" i="79"/>
  <c r="L103" i="79"/>
  <c r="H103" i="79"/>
  <c r="L102" i="79"/>
  <c r="H102" i="79"/>
  <c r="L101" i="79"/>
  <c r="H101" i="79"/>
  <c r="L100" i="79"/>
  <c r="H100" i="79"/>
  <c r="L99" i="79"/>
  <c r="H99" i="79"/>
  <c r="L98" i="79"/>
  <c r="H98" i="79"/>
  <c r="L97" i="79"/>
  <c r="H97" i="79"/>
  <c r="L96" i="79"/>
  <c r="H96" i="79"/>
  <c r="L95" i="79"/>
  <c r="H95" i="79"/>
  <c r="L94" i="79"/>
  <c r="H94" i="79"/>
  <c r="L93" i="79"/>
  <c r="H93" i="79"/>
  <c r="L92" i="79"/>
  <c r="H92" i="79"/>
  <c r="L91" i="79"/>
  <c r="H91" i="79"/>
  <c r="L90" i="79"/>
  <c r="L87" i="79" s="1"/>
  <c r="H90" i="79"/>
  <c r="H87" i="79"/>
  <c r="H86" i="79" s="1"/>
  <c r="L85" i="79"/>
  <c r="H85" i="79"/>
  <c r="L84" i="79"/>
  <c r="H84" i="79"/>
  <c r="L83" i="79"/>
  <c r="H83" i="79"/>
  <c r="L81" i="79"/>
  <c r="H81" i="79"/>
  <c r="H80" i="79"/>
  <c r="H79" i="79"/>
  <c r="H78" i="79"/>
  <c r="L77" i="79"/>
  <c r="H77" i="79"/>
  <c r="H76" i="79"/>
  <c r="H75" i="79"/>
  <c r="H70" i="79" s="1"/>
  <c r="L74" i="79"/>
  <c r="L73" i="79"/>
  <c r="L72" i="79"/>
  <c r="L71" i="79"/>
  <c r="L70" i="79" s="1"/>
  <c r="L69" i="79"/>
  <c r="H69" i="79"/>
  <c r="L68" i="79"/>
  <c r="H68" i="79"/>
  <c r="L67" i="79"/>
  <c r="H67" i="79"/>
  <c r="L66" i="79"/>
  <c r="H66" i="79"/>
  <c r="L65" i="79"/>
  <c r="H65" i="79"/>
  <c r="H63" i="79" s="1"/>
  <c r="L64" i="79"/>
  <c r="H64" i="79"/>
  <c r="L63" i="79"/>
  <c r="H62" i="79"/>
  <c r="H61" i="79"/>
  <c r="H60" i="79"/>
  <c r="H59" i="79"/>
  <c r="H58" i="79"/>
  <c r="H57" i="79"/>
  <c r="H56" i="79"/>
  <c r="H55" i="79"/>
  <c r="H54" i="79"/>
  <c r="H53" i="79"/>
  <c r="H52" i="79"/>
  <c r="H51" i="79"/>
  <c r="H50" i="79"/>
  <c r="H49" i="79"/>
  <c r="H48" i="79"/>
  <c r="H47" i="79"/>
  <c r="H46" i="79"/>
  <c r="H45" i="79"/>
  <c r="H44" i="79"/>
  <c r="H43" i="79" s="1"/>
  <c r="H42" i="79" s="1"/>
  <c r="L43" i="79"/>
  <c r="L42" i="79" s="1"/>
  <c r="L39" i="79"/>
  <c r="H39" i="79"/>
  <c r="L37" i="79"/>
  <c r="H37" i="79"/>
  <c r="L36" i="79"/>
  <c r="L35" i="79"/>
  <c r="L34" i="79"/>
  <c r="L33" i="79" s="1"/>
  <c r="L32" i="79" s="1"/>
  <c r="H33" i="79"/>
  <c r="H32" i="79"/>
  <c r="L31" i="79"/>
  <c r="H31" i="79"/>
  <c r="L30" i="79"/>
  <c r="H30" i="79"/>
  <c r="H28" i="79" s="1"/>
  <c r="L29" i="79"/>
  <c r="L28" i="79"/>
  <c r="L27" i="79"/>
  <c r="L23" i="79" s="1"/>
  <c r="L22" i="79" s="1"/>
  <c r="L25" i="79"/>
  <c r="H23" i="79"/>
  <c r="H22" i="79" s="1"/>
  <c r="L21" i="79"/>
  <c r="H21" i="79"/>
  <c r="H20" i="79"/>
  <c r="H17" i="79" s="1"/>
  <c r="H8" i="79" s="1"/>
  <c r="H7" i="79" s="1"/>
  <c r="L19" i="79"/>
  <c r="L17" i="79"/>
  <c r="L16" i="79"/>
  <c r="L15" i="79" s="1"/>
  <c r="H16" i="79"/>
  <c r="H15" i="79"/>
  <c r="L14" i="79"/>
  <c r="H14" i="79"/>
  <c r="L13" i="79"/>
  <c r="H13" i="79"/>
  <c r="L12" i="79"/>
  <c r="H12" i="79"/>
  <c r="L11" i="79"/>
  <c r="H11" i="79"/>
  <c r="L10" i="79"/>
  <c r="L9" i="79" s="1"/>
  <c r="H10" i="79"/>
  <c r="L8" i="79" l="1"/>
  <c r="L7" i="79" s="1"/>
  <c r="L86" i="79"/>
  <c r="L156" i="79"/>
  <c r="L273" i="79"/>
  <c r="L367" i="79"/>
  <c r="L394" i="79"/>
  <c r="L415" i="79"/>
  <c r="L238" i="79"/>
  <c r="L41" i="79" s="1"/>
  <c r="L452" i="79" s="1"/>
  <c r="H404" i="79"/>
  <c r="H41" i="79" s="1"/>
  <c r="H452" i="79" l="1"/>
  <c r="H6" i="79"/>
  <c r="L6" i="79"/>
  <c r="L453" i="79" l="1"/>
  <c r="D33" i="69" l="1"/>
  <c r="D27" i="69"/>
  <c r="D21" i="69"/>
  <c r="E20" i="25" l="1"/>
  <c r="E41" i="25" s="1"/>
  <c r="A42" i="52" l="1"/>
  <c r="E3" i="24" l="1"/>
</calcChain>
</file>

<file path=xl/sharedStrings.xml><?xml version="1.0" encoding="utf-8"?>
<sst xmlns="http://schemas.openxmlformats.org/spreadsheetml/2006/main" count="4019" uniqueCount="2441">
  <si>
    <t>Contractor's Name:</t>
  </si>
  <si>
    <t>Amount of Tender:</t>
  </si>
  <si>
    <t>Amount of Corrected Tender:</t>
  </si>
  <si>
    <t>OFFSHORE RENEWABLE ENERGY CATAPULT</t>
  </si>
  <si>
    <t>PROPOSED MOORING LINE TEST RIG FACILITY ENABLING WORKS</t>
  </si>
  <si>
    <t>HARENESS ROAD</t>
  </si>
  <si>
    <t>ABERDEEN</t>
  </si>
  <si>
    <t>CONDITIONS OF CONTRACT</t>
  </si>
  <si>
    <t>AND</t>
  </si>
  <si>
    <t>BILLS OF QUANTITIES</t>
  </si>
  <si>
    <t>FOR</t>
  </si>
  <si>
    <t>ALL TRADES</t>
  </si>
  <si>
    <t>Architect</t>
  </si>
  <si>
    <t>Quantity Surveyor</t>
  </si>
  <si>
    <t>Contract administrator (CA)</t>
  </si>
  <si>
    <t>Structural Engineer</t>
  </si>
  <si>
    <t>Not Applicable</t>
  </si>
  <si>
    <t>David Jack Associates Ltd</t>
  </si>
  <si>
    <t>Ryden</t>
  </si>
  <si>
    <t>Cameron+Ross</t>
  </si>
  <si>
    <t>Chartered Quantity Surveyors</t>
  </si>
  <si>
    <t>The Capital</t>
  </si>
  <si>
    <t>Civil+Structural Engineering</t>
  </si>
  <si>
    <t>24 Carnie Gardens</t>
  </si>
  <si>
    <t>431 Union Street</t>
  </si>
  <si>
    <t>Forbes House</t>
  </si>
  <si>
    <t>Elrick</t>
  </si>
  <si>
    <t>Aberdeen</t>
  </si>
  <si>
    <t>15 Victoria Street</t>
  </si>
  <si>
    <t>Aberdeenshire</t>
  </si>
  <si>
    <t>AB11 6DA</t>
  </si>
  <si>
    <t>AB32 6HR</t>
  </si>
  <si>
    <t>AB10 1XB</t>
  </si>
  <si>
    <t xml:space="preserve">Tel: </t>
  </si>
  <si>
    <t>Tel: 01224 050095</t>
  </si>
  <si>
    <t>Tel: 01224 588866</t>
  </si>
  <si>
    <t>Tel: 01224 642400</t>
  </si>
  <si>
    <t>Services Engineer</t>
  </si>
  <si>
    <t>Principal Designer</t>
  </si>
  <si>
    <t>Principal contractor</t>
  </si>
  <si>
    <t>Wallace Whittle Limited</t>
  </si>
  <si>
    <t>To be appointed</t>
  </si>
  <si>
    <t>Environmental Building Services</t>
  </si>
  <si>
    <t>1 Marischal Square</t>
  </si>
  <si>
    <t>Broad Street</t>
  </si>
  <si>
    <t>AB10 1BL</t>
  </si>
  <si>
    <t>Tel: 0330 460 5200</t>
  </si>
  <si>
    <t>NOVEMBER 2024</t>
  </si>
  <si>
    <t>DJA 2023 0208</t>
  </si>
  <si>
    <t>DJA 2023 0208 - ORE Test Rig Enabling</t>
  </si>
  <si>
    <t>CONTENTS</t>
  </si>
  <si>
    <t>TENDER</t>
  </si>
  <si>
    <t>Instructions to Tenderers</t>
  </si>
  <si>
    <t>Form of Tender</t>
  </si>
  <si>
    <t>PRELIMINARIES</t>
  </si>
  <si>
    <t>Preliminaries: Part A - Information and Requirements</t>
  </si>
  <si>
    <t>Appendix A - Schedule of Contract Amendments</t>
  </si>
  <si>
    <t>Appendix B - Preconstruction Information</t>
  </si>
  <si>
    <t>Appendix C - Drawings and Specification Register</t>
  </si>
  <si>
    <t>Appendix D - Warranties &amp; Bonds</t>
  </si>
  <si>
    <t>BILL  NO 1</t>
  </si>
  <si>
    <t>BILL NO 2</t>
  </si>
  <si>
    <t>ENABLING WORKS</t>
  </si>
  <si>
    <t>BILL NO 3</t>
  </si>
  <si>
    <t>SITEWORKS</t>
  </si>
  <si>
    <t>BILL NO 4</t>
  </si>
  <si>
    <t>EXTERNAL STAIRS LINK</t>
  </si>
  <si>
    <t>BILL NO 5</t>
  </si>
  <si>
    <t>DRAINAGE</t>
  </si>
  <si>
    <t>BILL NO 6</t>
  </si>
  <si>
    <t>EXTERNAL SERVICES</t>
  </si>
  <si>
    <t>BILL NO 7</t>
  </si>
  <si>
    <t>DAYWORKS</t>
  </si>
  <si>
    <t>BILL NO 8</t>
  </si>
  <si>
    <t>PROVISIONAL SUMS</t>
  </si>
  <si>
    <t>SPECIFICATION &amp; DRAWINGS - as Appendix C</t>
  </si>
  <si>
    <t>ANCILLARY DOCUMENTS</t>
  </si>
  <si>
    <t>.</t>
  </si>
  <si>
    <t>INSTRUCTIONS TO TENDERERS</t>
  </si>
  <si>
    <t>Lodgement of offer :</t>
  </si>
  <si>
    <t>The completed Form of Tender accompanied by the priced Conditions of Contract and Bills of Quantities to be returned as instructed.</t>
  </si>
  <si>
    <t>Alterations or Additions to the Tender Documents :</t>
  </si>
  <si>
    <t>Any changes made to the Tender Document or the Form of Tender or the addition of any supplementary conditions, of whatever kind, will render the tender null and void. Any difficulty or obscurity giving rise to the necessity of varying the term laid down should be referred through the tendering portal as instructed.</t>
  </si>
  <si>
    <t>Each Item to be priced:</t>
  </si>
  <si>
    <t>Each item within the Tender Document shall be individually rated and priced out in ink. The value of the work within any unpriced items shall be deemed to have been allowed for elsewhere in the tender and no additional claim in respect of the unpriced items shall be admitted.</t>
  </si>
  <si>
    <t>VAT ( Clause 5.1 ) :</t>
  </si>
  <si>
    <t>Further to Clause 5.1, the Contractors attention is drawn to the fact that the gross amount of any VAT chargeable by the Contractor to the Employer will be in addition to the Contract Sum.</t>
  </si>
  <si>
    <t>The Contractor is therefore instructed that this tender shall be exclusive of any such tax.</t>
  </si>
  <si>
    <t>The Contractor is further instructed that he will be deemed to have allowed in this tender for all incidental costs and expenses incurred in respect of the payment, recovery, charging and accounting to VAT.</t>
  </si>
  <si>
    <t>Validity of Tender:</t>
  </si>
  <si>
    <t>The Tenderers should note that their tenders are to remain open for acceptance for a period of Ninety Days from the date of Tender.</t>
  </si>
  <si>
    <t>Acceptance of Tender :</t>
  </si>
  <si>
    <t>The intention is to accept the successful tenderer as soon after tender return as practically possible</t>
  </si>
  <si>
    <t>Contract Programme :</t>
  </si>
  <si>
    <t>The start date and completion dates are to be agreed with the preferred main contractor. The tenderer is to advise both dates with the return of his tender and is also requested to return a detailed programme.</t>
  </si>
  <si>
    <t>Tender Return Date :</t>
  </si>
  <si>
    <t>Completed tenders to be returned  as instructed in the ITT</t>
  </si>
  <si>
    <t>FORM OF TENDER</t>
  </si>
  <si>
    <t>Contractor's Name :</t>
  </si>
  <si>
    <t>Address:</t>
  </si>
  <si>
    <t>Tel:</t>
  </si>
  <si>
    <t>Date:</t>
  </si>
  <si>
    <t>Offshore Renewable Energy Catapult</t>
  </si>
  <si>
    <t>Floating Wind Innovation Centre</t>
  </si>
  <si>
    <t>Hareness Road</t>
  </si>
  <si>
    <t>Altens</t>
  </si>
  <si>
    <t>AB12 3LE</t>
  </si>
  <si>
    <t>Dear Sirs</t>
  </si>
  <si>
    <t>"I/We hereby offer to execute and complete All Trades for the Proposed Mooring Test Rig Enabling Works, Hareness Road, Aberdeen for Offshore Renewable Energy Catapult all in accordance with the the Conditions of Contract and Bills of Quantities together with the drawings contained therein for the sum of :</t>
  </si>
  <si>
    <t>I/We agree that should mathematical errors be discovered in the priced Quantifies Description of Works by Employer's check before acceptance of this offer they will be dealt with in accordance with Clause 1.6.0 of the Preliminaries Section.</t>
  </si>
  <si>
    <t>This tender remains open for acceptance for a period of 90 days from the date fixed for lodging offers.</t>
  </si>
  <si>
    <t>Your acceptance of this offer will be binding on me/us.</t>
  </si>
  <si>
    <t>I am/We are, Sirs,</t>
  </si>
  <si>
    <t>Your obedient servant(s),</t>
  </si>
  <si>
    <t>To be returned  per the instructions provided</t>
  </si>
  <si>
    <t>ORE Mooring Test Rig Enabling Works</t>
  </si>
  <si>
    <t>PRELIMINARIES - PART A INFORMATION AND REQUIREMENTS</t>
  </si>
  <si>
    <t>Project No.</t>
  </si>
  <si>
    <t>PROJECT PARTICULARS</t>
  </si>
  <si>
    <t>1.1.1</t>
  </si>
  <si>
    <t>THE PROJECT</t>
  </si>
  <si>
    <t>1.1.1.1</t>
  </si>
  <si>
    <t>Name:</t>
  </si>
  <si>
    <t>Proposed Mooring Test Rig Enabling Works</t>
  </si>
  <si>
    <t>1.1.1.2</t>
  </si>
  <si>
    <t>Nature:</t>
  </si>
  <si>
    <t>The work comprises the site enabling, siteworks, drainage and external lighting</t>
  </si>
  <si>
    <t>1.1.1.3</t>
  </si>
  <si>
    <t>Location:</t>
  </si>
  <si>
    <t>Hareness Road, Aberdeen</t>
  </si>
  <si>
    <t>1.1.1.4</t>
  </si>
  <si>
    <t>Length of contract:</t>
  </si>
  <si>
    <t>The start date and completion dates are as noted in the Contract Particulars. The tenderer is requested to return a detailed programme with his tender.</t>
  </si>
  <si>
    <t>1.1.1.5</t>
  </si>
  <si>
    <t>Names, addresses and points of contact of employer and consultants</t>
  </si>
  <si>
    <t>1.1.1.5.</t>
  </si>
  <si>
    <t>Employer (Client)</t>
  </si>
  <si>
    <t>Telephone:</t>
  </si>
  <si>
    <t>0333 004 1400</t>
  </si>
  <si>
    <t xml:space="preserve">Email Address: </t>
  </si>
  <si>
    <t>peter.macdonald@ore.catapult.org.uk</t>
  </si>
  <si>
    <t>for Notices in accordance with Supplemental Provision 6</t>
  </si>
  <si>
    <t>Project sponsor</t>
  </si>
  <si>
    <t>Not applicable</t>
  </si>
  <si>
    <t>Project manager</t>
  </si>
  <si>
    <t>01224 588866</t>
  </si>
  <si>
    <t>ross.murray@ryden.co.uk</t>
  </si>
  <si>
    <t>AB101XB</t>
  </si>
  <si>
    <t>01224 642400</t>
  </si>
  <si>
    <t>GChristie@cameronross.co.uk</t>
  </si>
  <si>
    <t>David Jack Associates Limited</t>
  </si>
  <si>
    <t>32 Carnie Gardens</t>
  </si>
  <si>
    <t>01224 050095</t>
  </si>
  <si>
    <t>david@davidjack-associates.com</t>
  </si>
  <si>
    <t>0330 460 5200</t>
  </si>
  <si>
    <t>Andy.Forbes@wallacewhittle.com</t>
  </si>
  <si>
    <t>DRAWINGS</t>
  </si>
  <si>
    <t>1.2.1</t>
  </si>
  <si>
    <t>1.2.1.1</t>
  </si>
  <si>
    <t>Tender drawings</t>
  </si>
  <si>
    <t>Tender drawings are as set down in Appendix ‘C’ hereto.</t>
  </si>
  <si>
    <t>1.2.1.2</t>
  </si>
  <si>
    <t>Contract drawings</t>
  </si>
  <si>
    <t>Will be the same as the tender drawings.</t>
  </si>
  <si>
    <t>1.2.1.3</t>
  </si>
  <si>
    <t>Quantities drawings</t>
  </si>
  <si>
    <t>1.2.2</t>
  </si>
  <si>
    <t>OTHER DOCUMENTS</t>
  </si>
  <si>
    <t>1.2.2.1</t>
  </si>
  <si>
    <t>Pre-construction information</t>
  </si>
  <si>
    <t>The Pre-Construction Information Format: The Preconstruction information is described in these preliminaries in Section 1.9.1. It refers to information set down in Appendix ‘B’.</t>
  </si>
  <si>
    <t>Other documents</t>
  </si>
  <si>
    <t>Drawings and other documents relating to the Contract but not included in the tender documents may be seen by appointment during normal office hours at the office of the CA</t>
  </si>
  <si>
    <t>THE SITE AND EXISTING BUILDINGS</t>
  </si>
  <si>
    <t>1.3.1</t>
  </si>
  <si>
    <t>THE SITE</t>
  </si>
  <si>
    <t>1.3.1.1</t>
  </si>
  <si>
    <t>The site:</t>
  </si>
  <si>
    <t>Is located at Hareness Road, Aberdeen all as indicated on tender drawing No. 221193-000-CAM-DR-C-001 Rev A</t>
  </si>
  <si>
    <t>The Contractor’s working area will be limited to the site boundaries, only to the extent necessary to execute the Works. Location of the Contractor’s compound, as shown, is to be agreed with the CA prior to commencement.</t>
  </si>
  <si>
    <t xml:space="preserve">Noise levels are to be kept to a minimum. Mechanical plant and tools are to be muffled and the use of radios (other than for communication purposes) on site is will not be permitted. All noise-emitting work will have to be carried out during normal hours. (See later Section on noise emissions) </t>
  </si>
  <si>
    <t>1.3.1.2</t>
  </si>
  <si>
    <t>Existing buildings on / adjacent to the site</t>
  </si>
  <si>
    <t xml:space="preserve"> The existing / adjacent buildings are located as shown on the tender drawing No. 221193-000-CAM-DR-C-001 Rev A. </t>
  </si>
  <si>
    <t>1.3.1.3</t>
  </si>
  <si>
    <t>Surrounding land/ buildings uses</t>
  </si>
  <si>
    <t xml:space="preserve">There are no immediately adjacent or nearby properties that would impact on the works proposed on the Architects drawings. </t>
  </si>
  <si>
    <t xml:space="preserve">Careful planning and operation must be taken at all times to avoid any disruption to the operation of other premises while carrying out the works and to ensure the safety of all parties. Please also refer to Pre-Construction Information in Appendix ‘B’. </t>
  </si>
  <si>
    <t>1.3.1.4</t>
  </si>
  <si>
    <t>Existing mains services</t>
  </si>
  <si>
    <t xml:space="preserve">Existing services have been identified. The Contractor must ascertain the exact nature of all services on the site, protect those which are to remain and arrange disconnection of the others. </t>
  </si>
  <si>
    <t xml:space="preserve">When working in the vicinity of existing services and pipes, exercise due caution and implement all safety measures and indemnify the  Employer against all claims arising from failure to comply with the foregoing requirements. </t>
  </si>
  <si>
    <t>1.3.1.5</t>
  </si>
  <si>
    <t>Soils and ground water</t>
  </si>
  <si>
    <t>is given in Section D20.</t>
  </si>
  <si>
    <t>1.3.1.6</t>
  </si>
  <si>
    <t>Site Investigation</t>
  </si>
  <si>
    <t>A Site Investigation is available.</t>
  </si>
  <si>
    <t>1.3.1.7</t>
  </si>
  <si>
    <t>Health and safety file</t>
  </si>
  <si>
    <t xml:space="preserve">If available can be seen at the office of the CA </t>
  </si>
  <si>
    <t>1.3.1.8</t>
  </si>
  <si>
    <t>Health and safety hazards</t>
  </si>
  <si>
    <t>The nature and condition of the site/ building cannot be fully and certainly ascertained before it is opened up. However the hazards which are or may be present are contained in Pre-Construction Information in Appendix ‘B’.</t>
  </si>
  <si>
    <t>The accuracy and sufficiency of this information is not guaranteed by the Employer or the Employer's representative. Ascertain if any additional information is required to ensure the safety of all persons and the Works.</t>
  </si>
  <si>
    <t xml:space="preserve"> Site staff must draw to the attention of all personnel working on the site the nature of any possible contamination or other hazards and the need to take appropriate precautionary measures.</t>
  </si>
  <si>
    <t>1.3.1.9</t>
  </si>
  <si>
    <t>Access to the site</t>
  </si>
  <si>
    <t>The Site Compound is to be as agreed with the CA and Employer.</t>
  </si>
  <si>
    <t>1.3.1.10</t>
  </si>
  <si>
    <t>Parking</t>
  </si>
  <si>
    <t>Contractor and employees' vehicles will be restricted to designated areas within Site compound.</t>
  </si>
  <si>
    <t>1.3.1.11</t>
  </si>
  <si>
    <t>Use of site</t>
  </si>
  <si>
    <t>Do not use the site for any purpose other than carrying out the Works.</t>
  </si>
  <si>
    <t>1.3.1.12</t>
  </si>
  <si>
    <t>Site visits</t>
  </si>
  <si>
    <t>Before tendering ascertain the nature of the site, access thereto and all local conditions and restrictions likely to affect the execution of the Works. Site visit may be made by arrangement contacting Tony Jones of Offshore Renewable Energy Catapult Tel : 0333 004 1400 or e-mail tony.jones@ore.catapult.org.uk</t>
  </si>
  <si>
    <t>DESCRIPTION OF THE WORKS</t>
  </si>
  <si>
    <t>1.4.1</t>
  </si>
  <si>
    <t>The Works</t>
  </si>
  <si>
    <t>1.4.2</t>
  </si>
  <si>
    <t>Preparatory work by others</t>
  </si>
  <si>
    <t>None</t>
  </si>
  <si>
    <t>1.4.3</t>
  </si>
  <si>
    <t>Work by others concurrent with the contract</t>
  </si>
  <si>
    <t>Substation Installation by SSEN</t>
  </si>
  <si>
    <t>1.4.4</t>
  </si>
  <si>
    <t>Completion work by others</t>
  </si>
  <si>
    <t>THE CONTRACT CONDITIONS</t>
  </si>
  <si>
    <t>Conditions of contract</t>
  </si>
  <si>
    <t>Minor Works Building Contract for use in Scotland MW/Scot (2016 edition).</t>
  </si>
  <si>
    <t>Contract Documents will comprise:</t>
  </si>
  <si>
    <t>(i) The Agreement consisting of the Recitals, the Articles and Contract Particulars along with the schedule annexed;</t>
  </si>
  <si>
    <t>(ii) The Conditions;</t>
  </si>
  <si>
    <t>(iii) The Contract Bills attached hereto;</t>
  </si>
  <si>
    <t>(iv) The schedule of amendments attached hereto [see appendix A] of pricing schedule</t>
  </si>
  <si>
    <t>(v) The Pre-Construction information attached hereto [see appendix B];</t>
  </si>
  <si>
    <t>(vi)  The Contract Drawings and Specifications attached hereto [see appendix C];</t>
  </si>
  <si>
    <t>(vii) Warranties &amp; Bonds [see appendix D];</t>
  </si>
  <si>
    <t>Contract particulars</t>
  </si>
  <si>
    <t>Clause etc.</t>
  </si>
  <si>
    <t>Subject</t>
  </si>
  <si>
    <t>Detail</t>
  </si>
  <si>
    <t>First Recital</t>
  </si>
  <si>
    <t xml:space="preserve">Comprise the construction of the works set down in clause 1.4.1 hereof. </t>
  </si>
  <si>
    <t>Second Recital</t>
  </si>
  <si>
    <t>Employers Documents</t>
  </si>
  <si>
    <t>Are as listed</t>
  </si>
  <si>
    <t>Third Recital</t>
  </si>
  <si>
    <t>Contractors Documents</t>
  </si>
  <si>
    <t>Fourth Recital and Schedule Part 2 (Paragraphs 1.1, 1.2, 1.5, 1.6, 2.1 and 2.2)</t>
  </si>
  <si>
    <t>Base Date</t>
  </si>
  <si>
    <t>1st November 2025</t>
  </si>
  <si>
    <t>Fourth Recital and clause 5.2</t>
  </si>
  <si>
    <t>Construction Industry Scheme (CIS)</t>
  </si>
  <si>
    <t>Employer at the Base Date for the purposes of the CIS  is not a contractor</t>
  </si>
  <si>
    <t>Fifth Recital</t>
  </si>
  <si>
    <t>CDM Regulations</t>
  </si>
  <si>
    <t>the project is notifiable</t>
  </si>
  <si>
    <t>Sixth Recital</t>
  </si>
  <si>
    <t xml:space="preserve">Framework Agreement </t>
  </si>
  <si>
    <t>The Framework Agreement</t>
  </si>
  <si>
    <t>not applicable</t>
  </si>
  <si>
    <t>Seventh Recital and Schedule Part 3</t>
  </si>
  <si>
    <t>Supplemental Provisions</t>
  </si>
  <si>
    <t>Collaborative Working</t>
  </si>
  <si>
    <t xml:space="preserve">Supplemental Provision 1 </t>
  </si>
  <si>
    <t>Applies</t>
  </si>
  <si>
    <t>Health &amp; Safety</t>
  </si>
  <si>
    <t>Supplemental Provision  2</t>
  </si>
  <si>
    <t>Cost Savings and value improvements</t>
  </si>
  <si>
    <t>Supplemental Provision 3</t>
  </si>
  <si>
    <t>Sustainable development and environment considerations</t>
  </si>
  <si>
    <t>Supplemental Provision 4</t>
  </si>
  <si>
    <t>Performance Indicators and monitoring</t>
  </si>
  <si>
    <t xml:space="preserve">Supplemental Provision 5 </t>
  </si>
  <si>
    <t>Notification and negotiation of disputes</t>
  </si>
  <si>
    <t>Supplemental Provision 6</t>
  </si>
  <si>
    <t>Employer's nominee</t>
  </si>
  <si>
    <t>Mr Jason Wise</t>
  </si>
  <si>
    <t>Contractor's nominee</t>
  </si>
  <si>
    <t>Named Specialists</t>
  </si>
  <si>
    <t>Supplemental Provision 9</t>
  </si>
  <si>
    <t>Article 1</t>
  </si>
  <si>
    <t xml:space="preserve">   Contractors Obligations</t>
  </si>
  <si>
    <t>As stated</t>
  </si>
  <si>
    <t>Article 2</t>
  </si>
  <si>
    <t>Contract Sum</t>
  </si>
  <si>
    <t>£ to be advised</t>
  </si>
  <si>
    <t>Article 3</t>
  </si>
  <si>
    <t>Architect /Contract Administrator</t>
  </si>
  <si>
    <t>See clause 1.1.1.5.8</t>
  </si>
  <si>
    <t>Article 4</t>
  </si>
  <si>
    <t>See clause 1.1.1.5.6</t>
  </si>
  <si>
    <t>Article 5</t>
  </si>
  <si>
    <t>See clause 1.1.1.5.7</t>
  </si>
  <si>
    <t>Article 6</t>
  </si>
  <si>
    <t>Principal Contractor</t>
  </si>
  <si>
    <t>See clause 1.1.1.5.4</t>
  </si>
  <si>
    <t>Article 7</t>
  </si>
  <si>
    <t>Adjudication</t>
  </si>
  <si>
    <t>Article 8</t>
  </si>
  <si>
    <t>Arbitration</t>
  </si>
  <si>
    <t>Article 8 and Schedule Part 1 ( Arbitration )  - Does not Apply</t>
  </si>
  <si>
    <t>Article 9</t>
  </si>
  <si>
    <t>Legal Proceedings</t>
  </si>
  <si>
    <t>Article 10</t>
  </si>
  <si>
    <t>Registration</t>
  </si>
  <si>
    <t>Article 11</t>
  </si>
  <si>
    <t>New Article</t>
  </si>
  <si>
    <t>Schedule Amendments - The Recitals, Articles of Agreement and Conditions shall have effect as modified by the amendments in the Schedule of Amendments (Appendix 'A') herein.</t>
  </si>
  <si>
    <t>Works commencement date</t>
  </si>
  <si>
    <t>Dates For Commencement of the Works</t>
  </si>
  <si>
    <t>5th January 2026</t>
  </si>
  <si>
    <t>Date For Completion</t>
  </si>
  <si>
    <t>Date for completion</t>
  </si>
  <si>
    <t>13th May 2026</t>
  </si>
  <si>
    <t>Liquidated Damages</t>
  </si>
  <si>
    <t xml:space="preserve">At the rate of:                        </t>
  </si>
  <si>
    <t>£ 1,400.00 per week or pro rata part per week thereof</t>
  </si>
  <si>
    <t>Rectification Period</t>
  </si>
  <si>
    <t xml:space="preserve">               </t>
  </si>
  <si>
    <t>12 months</t>
  </si>
  <si>
    <t>From the Date of Practical Completion</t>
  </si>
  <si>
    <t>Interim Valuations - Interim Valuation Dates</t>
  </si>
  <si>
    <t>The first valuation date is</t>
  </si>
  <si>
    <t>the last working Friday in the month, and thereafter at monthly intervals as agreed.</t>
  </si>
  <si>
    <t>Payments due prior to practical completion</t>
  </si>
  <si>
    <t>Payments becoming due on or after practical completion</t>
  </si>
  <si>
    <t xml:space="preserve">5.3 and 5.8 </t>
  </si>
  <si>
    <t>Fluctuations provision</t>
  </si>
  <si>
    <t>Schedule Part 2</t>
  </si>
  <si>
    <t>Does not apply</t>
  </si>
  <si>
    <t>no fluctuations provision</t>
  </si>
  <si>
    <t>the following fluctuation provision applies</t>
  </si>
  <si>
    <t>Percentage addition for Schedule Part 2 (paragraph 13) (if applicable)</t>
  </si>
  <si>
    <t>nil %</t>
  </si>
  <si>
    <t>5.8.1</t>
  </si>
  <si>
    <t xml:space="preserve">Supply of Documentation </t>
  </si>
  <si>
    <t>for computation of amount to be finally certified</t>
  </si>
  <si>
    <t>3 months</t>
  </si>
  <si>
    <t xml:space="preserve">Contractor's Insurance - Injury To Persons Or Property      </t>
  </si>
  <si>
    <r>
      <t>Insurance cover</t>
    </r>
    <r>
      <rPr>
        <i/>
        <sz val="10"/>
        <color theme="1"/>
        <rFont val="Times New Roman"/>
        <family val="1"/>
      </rPr>
      <t xml:space="preserve"> (for any one occurrence or series of occurrences arising out of one event) </t>
    </r>
  </si>
  <si>
    <t>Clause 6.4A and 6.4B and 6.4C</t>
  </si>
  <si>
    <t>Insurance Of The Works - Insurance Options</t>
  </si>
  <si>
    <t>Alternative Provisions</t>
  </si>
  <si>
    <t>Clause 6.4A applies</t>
  </si>
  <si>
    <t>Clause 6.4B applies</t>
  </si>
  <si>
    <t>Clause 6.4C applies</t>
  </si>
  <si>
    <t>Clause 6.4 and 6.4B</t>
  </si>
  <si>
    <t xml:space="preserve">Percentage to cover professional fees: </t>
  </si>
  <si>
    <t>6.4C</t>
  </si>
  <si>
    <t>Insurance arrangements details of the required policy or policies</t>
  </si>
  <si>
    <t>are set out in the following documents</t>
  </si>
  <si>
    <t>Clause 8.2</t>
  </si>
  <si>
    <t>The Adjudicator is:</t>
  </si>
  <si>
    <t>Nominating Body</t>
  </si>
  <si>
    <t>- where no Adjudicator is named or where the named Adjudicator is unwilling or unable to act (whenever that is established):</t>
  </si>
  <si>
    <t>President or a Vice-President or Chairman or a vice-Chairman of the Royal Incorporation of Architects in Scotland</t>
  </si>
  <si>
    <t>8.3 and Schedule Part 1</t>
  </si>
  <si>
    <t>Appointer of Arbitrator (and of any replacement):</t>
  </si>
  <si>
    <t>Arbitration, the following default rules do not apply</t>
  </si>
  <si>
    <t>List of default rules that do not apply</t>
  </si>
  <si>
    <t>EMPLOYER'S REQUIREMENTS: PROVISION, CONTENT AND USE OF DOCUMENTS</t>
  </si>
  <si>
    <t>1.6.01</t>
  </si>
  <si>
    <t>TENDERING/SUBLETTING/ SUPPLY</t>
  </si>
  <si>
    <t>1.6.01.1</t>
  </si>
  <si>
    <t>Scope</t>
  </si>
  <si>
    <r>
      <t>General:</t>
    </r>
    <r>
      <rPr>
        <sz val="10.5"/>
        <color theme="1"/>
        <rFont val="Times New Roman"/>
        <family val="1"/>
      </rPr>
      <t xml:space="preserve"> These conditions are supplementary to those stated in the Invitation to Tender and on the form of tender.</t>
    </r>
  </si>
  <si>
    <t>1.6.01.2</t>
  </si>
  <si>
    <t>Tendering Procedure</t>
  </si>
  <si>
    <r>
      <rPr>
        <b/>
        <sz val="10.5"/>
        <rFont val="Times New Roman"/>
        <family val="1"/>
      </rPr>
      <t xml:space="preserve">General: </t>
    </r>
    <r>
      <rPr>
        <sz val="10.5"/>
        <rFont val="Times New Roman"/>
        <family val="1"/>
      </rPr>
      <t>The tendering procedure will be as set down in 1.6.0.</t>
    </r>
    <r>
      <rPr>
        <b/>
        <sz val="10.5"/>
        <rFont val="Times New Roman"/>
        <family val="1"/>
      </rPr>
      <t xml:space="preserve">
</t>
    </r>
    <r>
      <rPr>
        <sz val="10.5"/>
        <rFont val="Times New Roman"/>
        <family val="1"/>
      </rPr>
      <t xml:space="preserve">
</t>
    </r>
  </si>
  <si>
    <t>1.6.01.3</t>
  </si>
  <si>
    <t>Errors in Priced Bills</t>
  </si>
  <si>
    <t xml:space="preserve">Arithmetical errors in the tendered pricing schedule will be dealt with in accordance with the provisions of JCT Practice Note 6 (Series 2) 'Main Contract Tendering’. Alternative 2.
The lowest three offers will be checked for genuine rating errors only and where these are discover the tenderer will be given the opportunity of confirming the original offer or amending it to correct genuine errors only. </t>
  </si>
  <si>
    <t xml:space="preserve">If a correction is advised these must be in keeping with the current going rates for the item. No rate reduction to improve the tenderers situation will be entertained unless the Quantity Surveyor is in agreement with the rating level put forward. </t>
  </si>
  <si>
    <t xml:space="preserve">Neither the Employer nor the Professional Team will be liable for any errors in tenders not discovered during the tender checking processes. </t>
  </si>
  <si>
    <t>1.6.01.4</t>
  </si>
  <si>
    <t>Exclusions</t>
  </si>
  <si>
    <r>
      <t xml:space="preserve">Inability to tender: </t>
    </r>
    <r>
      <rPr>
        <sz val="10.5"/>
        <color theme="1"/>
        <rFont val="Times New Roman"/>
        <family val="1"/>
      </rPr>
      <t>Immediately inform if any parts of the work as defined in the tender documents cannot be tendered.</t>
    </r>
  </si>
  <si>
    <r>
      <t xml:space="preserve">Relevant parts of the work: </t>
    </r>
    <r>
      <rPr>
        <sz val="10.5"/>
        <color theme="1"/>
        <rFont val="Times New Roman"/>
        <family val="1"/>
      </rPr>
      <t xml:space="preserve">Define those parts, stating reasons for the inability to tender.
</t>
    </r>
  </si>
  <si>
    <t>1.6.01.5</t>
  </si>
  <si>
    <t>Acceptance of Tender</t>
  </si>
  <si>
    <t>The Employer and Employer's representatives:</t>
  </si>
  <si>
    <t>• Offer no guarantee that any tender will be recommended for acceptance or be accepted.</t>
  </si>
  <si>
    <t>• Will not be responsible for any cost incurred in the preparation of any tender.</t>
  </si>
  <si>
    <t>1.6.01.6</t>
  </si>
  <si>
    <t>Period of Validity</t>
  </si>
  <si>
    <r>
      <t xml:space="preserve">Period: </t>
    </r>
    <r>
      <rPr>
        <sz val="10.5"/>
        <color theme="1"/>
        <rFont val="Times New Roman"/>
        <family val="1"/>
      </rPr>
      <t xml:space="preserve">After submission or lodgement, keep tender open for consideration (unless previously withdrawn) for not less than 90 days. </t>
    </r>
  </si>
  <si>
    <t>1.6.01.7</t>
  </si>
  <si>
    <t>CDM Planning Period</t>
  </si>
  <si>
    <r>
      <t xml:space="preserve">Minimum: </t>
    </r>
    <r>
      <rPr>
        <sz val="10.5"/>
        <color theme="1"/>
        <rFont val="Times New Roman"/>
        <family val="1"/>
      </rPr>
      <t>3 weeks ending on date of possession of site</t>
    </r>
  </si>
  <si>
    <t>1.6.02</t>
  </si>
  <si>
    <t>PRICING / SUBMISSION OF DOCUMENTS</t>
  </si>
  <si>
    <t>1.6.02.1</t>
  </si>
  <si>
    <t xml:space="preserve">Tender </t>
  </si>
  <si>
    <r>
      <t xml:space="preserve">General: </t>
    </r>
    <r>
      <rPr>
        <sz val="10.5"/>
        <color theme="1"/>
        <rFont val="Times New Roman"/>
        <family val="1"/>
      </rPr>
      <t>Tenders must include for all work shown or described in the tender documents as a whole or clearly apparent as being necessary for the complete and proper execution of the Works.</t>
    </r>
  </si>
  <si>
    <t>1.6.02.2</t>
  </si>
  <si>
    <t>Preliminaries</t>
  </si>
  <si>
    <r>
      <t xml:space="preserve">Measurement rules: </t>
    </r>
    <r>
      <rPr>
        <sz val="10.5"/>
        <color theme="1"/>
        <rFont val="Times New Roman"/>
        <family val="1"/>
      </rPr>
      <t>Preliminaries/ General Conditions been prepared in accordance with NRM2 unless otherwise stated.</t>
    </r>
  </si>
  <si>
    <t>1.6.02.3</t>
  </si>
  <si>
    <t>Pricing of Preliminaries</t>
  </si>
  <si>
    <r>
      <t xml:space="preserve">Charges: </t>
    </r>
    <r>
      <rPr>
        <sz val="10.5"/>
        <color theme="1"/>
        <rFont val="Times New Roman"/>
        <family val="1"/>
      </rPr>
      <t>If the Contractor requires interim payments to include fixed and time related charges for specific items in the Preliminaries, those charges must be clearly shown against the items.</t>
    </r>
  </si>
  <si>
    <t>1.6.02.4</t>
  </si>
  <si>
    <t>Priced Documents</t>
  </si>
  <si>
    <r>
      <t xml:space="preserve">Alterations: </t>
    </r>
    <r>
      <rPr>
        <sz val="10.5"/>
        <color theme="1"/>
        <rFont val="Times New Roman"/>
        <family val="1"/>
      </rPr>
      <t>Do not alter or qualify the priced documents without written consent. Tenders containing unauthorised alterations or qualifications may be rejected.</t>
    </r>
  </si>
  <si>
    <r>
      <t>Quantities:</t>
    </r>
    <r>
      <rPr>
        <sz val="10.5"/>
        <rFont val="Times New Roman"/>
        <family val="1"/>
      </rPr>
      <t xml:space="preserve"> Where included in the priced document, these have been prepared in accordance with SMM7</t>
    </r>
  </si>
  <si>
    <r>
      <t xml:space="preserve">Measurements: </t>
    </r>
    <r>
      <rPr>
        <sz val="10.5"/>
        <color theme="1"/>
        <rFont val="Times New Roman"/>
        <family val="1"/>
      </rPr>
      <t>Where not stated, ascertain from the drawings.</t>
    </r>
  </si>
  <si>
    <r>
      <t xml:space="preserve">Deemed included: </t>
    </r>
    <r>
      <rPr>
        <sz val="10.5"/>
        <color theme="1"/>
        <rFont val="Times New Roman"/>
        <family val="1"/>
      </rPr>
      <t>Costs relating to items, which are not priced, will be deemed to have been included elsewhere in the tender.</t>
    </r>
  </si>
  <si>
    <r>
      <t xml:space="preserve">Submit: </t>
    </r>
    <r>
      <rPr>
        <sz val="10.5"/>
        <color theme="1"/>
        <rFont val="Times New Roman"/>
        <family val="1"/>
      </rPr>
      <t>to Quantity Surveyor</t>
    </r>
  </si>
  <si>
    <t>1.6.02.5</t>
  </si>
  <si>
    <t>Programme</t>
  </si>
  <si>
    <r>
      <t>Programme of work:</t>
    </r>
    <r>
      <rPr>
        <sz val="10.5"/>
        <color theme="1"/>
        <rFont val="Times New Roman"/>
        <family val="1"/>
      </rPr>
      <t xml:space="preserve"> Prepare a summary showing the sequence and timing of the principal parts of the Works and periods for planning and design. Itemize any work which is excluded. </t>
    </r>
  </si>
  <si>
    <r>
      <t xml:space="preserve">Submit: </t>
    </r>
    <r>
      <rPr>
        <sz val="10.5"/>
        <color theme="1"/>
        <rFont val="Times New Roman"/>
        <family val="1"/>
      </rPr>
      <t>to Architect</t>
    </r>
  </si>
  <si>
    <t>1.6.02.6</t>
  </si>
  <si>
    <t>Tender Stage Method Statements</t>
  </si>
  <si>
    <r>
      <t xml:space="preserve">Method statements: </t>
    </r>
    <r>
      <rPr>
        <sz val="10.5"/>
        <color theme="1"/>
        <rFont val="Times New Roman"/>
        <family val="1"/>
      </rPr>
      <t xml:space="preserve">Prepare, describing how and when the following is to be carried out: </t>
    </r>
  </si>
  <si>
    <t>As Required</t>
  </si>
  <si>
    <t>1.6.02.7</t>
  </si>
  <si>
    <t>Alternative Method Tenders</t>
  </si>
  <si>
    <r>
      <rPr>
        <b/>
        <sz val="10.5"/>
        <color theme="1"/>
        <rFont val="Times New Roman"/>
        <family val="1"/>
      </rPr>
      <t xml:space="preserve">General: </t>
    </r>
    <r>
      <rPr>
        <sz val="10.5"/>
        <color theme="1"/>
        <rFont val="Times New Roman"/>
        <family val="1"/>
      </rPr>
      <t>In addition to and at the same time as tendering for the Works as defined in the tender documents, alternative methods of construction/ installation may be submitted for consideration. Alternatives, which would involve significant changes to other work, may not be considered.</t>
    </r>
  </si>
  <si>
    <r>
      <rPr>
        <b/>
        <sz val="10.5"/>
        <color theme="1"/>
        <rFont val="Times New Roman"/>
        <family val="1"/>
      </rPr>
      <t>Alternative tenders:</t>
    </r>
    <r>
      <rPr>
        <sz val="10.5"/>
        <color theme="1"/>
        <rFont val="Times New Roman"/>
        <family val="1"/>
      </rPr>
      <t xml:space="preserve"> Such alternatives will be deemed to be alternative tenders and each must include a complete and precise statement of the effects on cost and programme.</t>
    </r>
  </si>
  <si>
    <r>
      <rPr>
        <b/>
        <sz val="10.5"/>
        <color theme="1"/>
        <rFont val="Times New Roman"/>
        <family val="1"/>
      </rPr>
      <t xml:space="preserve">Safety method statement: </t>
    </r>
    <r>
      <rPr>
        <sz val="10.5"/>
        <color theme="1"/>
        <rFont val="Times New Roman"/>
        <family val="1"/>
      </rPr>
      <t>Carry out a health and safety risk assessment for each alternative and where appropriate provide a safety method statement suitable for incorporation in the Health and Safety Plan.</t>
    </r>
  </si>
  <si>
    <r>
      <rPr>
        <b/>
        <sz val="10.5"/>
        <color theme="1"/>
        <rFont val="Times New Roman"/>
        <family val="1"/>
      </rPr>
      <t>Full technical data:</t>
    </r>
    <r>
      <rPr>
        <sz val="10.5"/>
        <color theme="1"/>
        <rFont val="Times New Roman"/>
        <family val="1"/>
      </rPr>
      <t xml:space="preserve"> Submit for each alternative together with details of any consequential amendments to the design and/ or construction of other parts of the Works. </t>
    </r>
  </si>
  <si>
    <r>
      <rPr>
        <b/>
        <sz val="10.5"/>
        <color theme="1"/>
        <rFont val="Times New Roman"/>
        <family val="1"/>
      </rPr>
      <t xml:space="preserve">Submit: </t>
    </r>
    <r>
      <rPr>
        <sz val="10.5"/>
        <color theme="1"/>
        <rFont val="Times New Roman"/>
        <family val="1"/>
      </rPr>
      <t xml:space="preserve">within 7 days of request. </t>
    </r>
  </si>
  <si>
    <t>1.6.02.8</t>
  </si>
  <si>
    <t>Alternative Time Tenders</t>
  </si>
  <si>
    <r>
      <rPr>
        <b/>
        <sz val="10.5"/>
        <color theme="1"/>
        <rFont val="Times New Roman"/>
        <family val="1"/>
      </rPr>
      <t>General:</t>
    </r>
    <r>
      <rPr>
        <sz val="10.5"/>
        <color theme="1"/>
        <rFont val="Times New Roman"/>
        <family val="1"/>
      </rPr>
      <t xml:space="preserve"> In addition to and at the same time as tendering based upon the date or period specified in section 1.5, an alternative tender based upon a different date for completion or period may be submitted. </t>
    </r>
  </si>
  <si>
    <r>
      <rPr>
        <b/>
        <sz val="10.5"/>
        <color theme="1"/>
        <rFont val="Times New Roman"/>
        <family val="1"/>
      </rPr>
      <t>Date for completion:</t>
    </r>
    <r>
      <rPr>
        <sz val="10.5"/>
        <color theme="1"/>
        <rFont val="Times New Roman"/>
        <family val="1"/>
      </rPr>
      <t xml:space="preserve"> If any such tender is accepted the date for completion inserted in the Contract will be the date stated in the alternative tender or determined from the period stated in the alternative tender.</t>
    </r>
  </si>
  <si>
    <t>1.6.02.9</t>
  </si>
  <si>
    <t>Quality Control Resources</t>
  </si>
  <si>
    <r>
      <rPr>
        <b/>
        <sz val="10.5"/>
        <color theme="1"/>
        <rFont val="Times New Roman"/>
        <family val="1"/>
      </rPr>
      <t xml:space="preserve">Statement: </t>
    </r>
    <r>
      <rPr>
        <sz val="10.5"/>
        <color theme="1"/>
        <rFont val="Times New Roman"/>
        <family val="1"/>
      </rPr>
      <t xml:space="preserve">Describe the organisation and resources to control the quality of the Works, including the work of subcontractors. </t>
    </r>
  </si>
  <si>
    <r>
      <rPr>
        <b/>
        <sz val="10.5"/>
        <color theme="1"/>
        <rFont val="Times New Roman"/>
        <family val="1"/>
      </rPr>
      <t>QA staff:</t>
    </r>
    <r>
      <rPr>
        <sz val="10.5"/>
        <color theme="1"/>
        <rFont val="Times New Roman"/>
        <family val="1"/>
      </rPr>
      <t xml:space="preserve"> Identify in the statement the number and type of staff responsible for quality control, with details of their qualifications and duties.</t>
    </r>
  </si>
  <si>
    <t>1.6.02.10</t>
  </si>
  <si>
    <t>Health and Safety Information</t>
  </si>
  <si>
    <r>
      <rPr>
        <b/>
        <sz val="10.5"/>
        <color theme="1"/>
        <rFont val="Times New Roman"/>
        <family val="1"/>
      </rPr>
      <t>Content:</t>
    </r>
    <r>
      <rPr>
        <sz val="10.5"/>
        <color theme="1"/>
        <rFont val="Times New Roman"/>
        <family val="1"/>
      </rPr>
      <t xml:space="preserve"> Describe the organisation and resources to safeguard the health and safety of operatives, including those of subcontractors, and of any person whom the Works may affect.</t>
    </r>
  </si>
  <si>
    <t>Include</t>
  </si>
  <si>
    <t>• A copy of the contractor's health and safety policy document, including risk assessment procedures.</t>
  </si>
  <si>
    <t>• Accident and sickness records for the past five years.</t>
  </si>
  <si>
    <r>
      <t xml:space="preserve">• Records of previous Health and Safety Executive enforcement action. </t>
    </r>
    <r>
      <rPr>
        <sz val="7"/>
        <rFont val="Times New Roman"/>
        <family val="1"/>
      </rPr>
      <t xml:space="preserve">      </t>
    </r>
  </si>
  <si>
    <r>
      <t xml:space="preserve">• Records of training and training policy. </t>
    </r>
    <r>
      <rPr>
        <sz val="7"/>
        <rFont val="Times New Roman"/>
        <family val="1"/>
      </rPr>
      <t xml:space="preserve"> </t>
    </r>
  </si>
  <si>
    <r>
      <t>• The number and type of staff responsible for health and safety on this project with details of their qualifications and duties.</t>
    </r>
    <r>
      <rPr>
        <sz val="7"/>
        <rFont val="Times New Roman"/>
        <family val="1"/>
      </rPr>
      <t xml:space="preserve">     </t>
    </r>
  </si>
  <si>
    <r>
      <rPr>
        <b/>
        <sz val="10.5"/>
        <color theme="1"/>
        <rFont val="Times New Roman"/>
        <family val="1"/>
      </rPr>
      <t>Contractor Competence Assessment:</t>
    </r>
    <r>
      <rPr>
        <sz val="10.5"/>
        <color theme="1"/>
        <rFont val="Times New Roman"/>
        <family val="1"/>
      </rPr>
      <t xml:space="preserve"> Contractor Safety Questionnaire must be completed and included with the tender submission.</t>
    </r>
  </si>
  <si>
    <r>
      <rPr>
        <b/>
        <sz val="10.5"/>
        <color theme="1"/>
        <rFont val="Times New Roman"/>
        <family val="1"/>
      </rPr>
      <t xml:space="preserve">Submit: </t>
    </r>
    <r>
      <rPr>
        <sz val="10.5"/>
        <color theme="1"/>
        <rFont val="Times New Roman"/>
        <family val="1"/>
      </rPr>
      <t xml:space="preserve">to Principal Designer. </t>
    </r>
  </si>
  <si>
    <t>1.6.02.11</t>
  </si>
  <si>
    <t>Outline Construction Phase  Health and Safety Plan</t>
  </si>
  <si>
    <r>
      <rPr>
        <b/>
        <sz val="10.5"/>
        <color theme="1"/>
        <rFont val="Times New Roman"/>
        <family val="1"/>
      </rPr>
      <t xml:space="preserve"> Content:</t>
    </r>
    <r>
      <rPr>
        <sz val="10.5"/>
        <color theme="1"/>
        <rFont val="Times New Roman"/>
        <family val="1"/>
      </rPr>
      <t xml:space="preserve"> Submit the following information within one week of request:</t>
    </r>
  </si>
  <si>
    <t>• Method statements on how risks from hazards identified in the pre-tender health and safety plan and other hazards identified by the contractor will be addressed.</t>
  </si>
  <si>
    <t>• Details of the management structure and responsibilities.</t>
  </si>
  <si>
    <t>• Arrangements for issuing health and safety directions.</t>
  </si>
  <si>
    <t>• Procedures for informing other contractors and employees of health and safety hazards.</t>
  </si>
  <si>
    <t>• Selection procedures for ensuring competency of other contractors, the self-employed and designers.</t>
  </si>
  <si>
    <t>• Procedures for communications between the project team, other contractors and site operatives.</t>
  </si>
  <si>
    <t>• Arrangements for cooperation and coordination between contractors.</t>
  </si>
  <si>
    <t>• Procedures for carrying out risk assessment and for managing and controlling the risk.</t>
  </si>
  <si>
    <t>• Emergency procedures including those for fire prevention and escape.</t>
  </si>
  <si>
    <t>• Arrangements for ensuring that all accidents, illness and dangerous occurrences are recorded.</t>
  </si>
  <si>
    <t>• Arrangements for welfare facilities.</t>
  </si>
  <si>
    <t>• Procedures for ensuring that all persons on site have received relevant health and safety information and training.</t>
  </si>
  <si>
    <t>• Arrangements for consulting with and taking the views of people on site.</t>
  </si>
  <si>
    <t>• Arrangements for preparing site rules and drawing them to the attention of those affected and ensuring their compliance.</t>
  </si>
  <si>
    <t>• Monitoring procedures to ensure compliance with site rules, selection and management procedures, health and safety standards and statutory requirements.</t>
  </si>
  <si>
    <t>• Review procedures to obtain feedback.</t>
  </si>
  <si>
    <t>1.6.02.12</t>
  </si>
  <si>
    <t>Site Waste Management Plan</t>
  </si>
  <si>
    <r>
      <rPr>
        <b/>
        <sz val="10.5"/>
        <color theme="1"/>
        <rFont val="Times New Roman"/>
        <family val="1"/>
      </rPr>
      <t xml:space="preserve">Person responsible for drafting the Plan: </t>
    </r>
    <r>
      <rPr>
        <sz val="10.5"/>
        <color theme="1"/>
        <rFont val="Times New Roman"/>
        <family val="1"/>
      </rPr>
      <t>The Contractor.</t>
    </r>
  </si>
  <si>
    <r>
      <rPr>
        <b/>
        <sz val="11"/>
        <rFont val="Times New Roman"/>
        <family val="1"/>
      </rPr>
      <t xml:space="preserve"> Content: </t>
    </r>
    <r>
      <rPr>
        <sz val="11"/>
        <rFont val="Times New Roman"/>
        <family val="1"/>
      </rPr>
      <t>Include details of:</t>
    </r>
  </si>
  <si>
    <r>
      <t>·</t>
    </r>
    <r>
      <rPr>
        <sz val="7"/>
        <color theme="1"/>
        <rFont val="Times New Roman"/>
        <family val="1"/>
      </rPr>
      <t> </t>
    </r>
    <r>
      <rPr>
        <sz val="11"/>
        <color theme="1"/>
        <rFont val="Times New Roman"/>
        <family val="1"/>
      </rPr>
      <t xml:space="preserve">Principal Contractor for the purposes of the regulations. </t>
    </r>
  </si>
  <si>
    <r>
      <t>·</t>
    </r>
    <r>
      <rPr>
        <sz val="7"/>
        <color theme="1"/>
        <rFont val="Times New Roman"/>
        <family val="1"/>
      </rPr>
      <t xml:space="preserve"> </t>
    </r>
    <r>
      <rPr>
        <sz val="11"/>
        <color theme="1"/>
        <rFont val="Times New Roman"/>
        <family val="1"/>
      </rPr>
      <t>Location of the site.</t>
    </r>
  </si>
  <si>
    <r>
      <t>·</t>
    </r>
    <r>
      <rPr>
        <sz val="7"/>
        <color theme="1"/>
        <rFont val="Times New Roman"/>
        <family val="1"/>
      </rPr>
      <t> </t>
    </r>
    <r>
      <rPr>
        <sz val="11"/>
        <color theme="1"/>
        <rFont val="Times New Roman"/>
        <family val="1"/>
      </rPr>
      <t>Description of the project.</t>
    </r>
  </si>
  <si>
    <r>
      <t>·</t>
    </r>
    <r>
      <rPr>
        <sz val="7"/>
        <color theme="1"/>
        <rFont val="Times New Roman"/>
        <family val="1"/>
      </rPr>
      <t> </t>
    </r>
    <r>
      <rPr>
        <sz val="11"/>
        <color theme="1"/>
        <rFont val="Times New Roman"/>
        <family val="1"/>
      </rPr>
      <t>Estimated project cost.</t>
    </r>
  </si>
  <si>
    <r>
      <t>·</t>
    </r>
    <r>
      <rPr>
        <sz val="7"/>
        <color theme="1"/>
        <rFont val="Times New Roman"/>
        <family val="1"/>
      </rPr>
      <t> </t>
    </r>
    <r>
      <rPr>
        <sz val="11"/>
        <color theme="1"/>
        <rFont val="Times New Roman"/>
        <family val="1"/>
      </rPr>
      <t xml:space="preserve">Types and quantities of waste that will be generated. </t>
    </r>
  </si>
  <si>
    <r>
      <t>·</t>
    </r>
    <r>
      <rPr>
        <sz val="7"/>
        <color theme="1"/>
        <rFont val="Times New Roman"/>
        <family val="1"/>
      </rPr>
      <t> </t>
    </r>
    <r>
      <rPr>
        <sz val="11"/>
        <color theme="1"/>
        <rFont val="Times New Roman"/>
        <family val="1"/>
      </rPr>
      <t xml:space="preserve">Resource management options for these wastes including proposals for minimization/ reuse/ recycling. </t>
    </r>
  </si>
  <si>
    <r>
      <t>·</t>
    </r>
    <r>
      <rPr>
        <sz val="7"/>
        <color theme="1"/>
        <rFont val="Times New Roman"/>
        <family val="1"/>
      </rPr>
      <t> </t>
    </r>
    <r>
      <rPr>
        <sz val="11"/>
        <color theme="1"/>
        <rFont val="Times New Roman"/>
        <family val="1"/>
      </rPr>
      <t xml:space="preserve">The use of appropriate and licensed waste management contractors. </t>
    </r>
  </si>
  <si>
    <r>
      <t>·</t>
    </r>
    <r>
      <rPr>
        <sz val="7"/>
        <color theme="1"/>
        <rFont val="Times New Roman"/>
        <family val="1"/>
      </rPr>
      <t xml:space="preserve"> </t>
    </r>
    <r>
      <rPr>
        <sz val="11"/>
        <color theme="1"/>
        <rFont val="Times New Roman"/>
        <family val="1"/>
      </rPr>
      <t>Record keeping procedures.</t>
    </r>
  </si>
  <si>
    <r>
      <t>·</t>
    </r>
    <r>
      <rPr>
        <sz val="7"/>
        <color theme="1"/>
        <rFont val="Times New Roman"/>
        <family val="1"/>
      </rPr>
      <t> </t>
    </r>
    <r>
      <rPr>
        <sz val="11"/>
        <color theme="1"/>
        <rFont val="Times New Roman"/>
        <family val="1"/>
      </rPr>
      <t>Waste auditing protocols.</t>
    </r>
  </si>
  <si>
    <r>
      <t>·</t>
    </r>
    <r>
      <rPr>
        <sz val="7"/>
        <color theme="1"/>
        <rFont val="Times New Roman"/>
        <family val="1"/>
      </rPr>
      <t> </t>
    </r>
    <r>
      <rPr>
        <sz val="11"/>
        <color theme="1"/>
        <rFont val="Times New Roman"/>
        <family val="1"/>
      </rPr>
      <t>Additional requirements: ______ .</t>
    </r>
  </si>
  <si>
    <r>
      <t>Submit:</t>
    </r>
    <r>
      <rPr>
        <sz val="11"/>
        <rFont val="Times New Roman"/>
        <family val="1"/>
      </rPr>
      <t xml:space="preserve"> With Tender</t>
    </r>
  </si>
  <si>
    <t>1.6.02.13</t>
  </si>
  <si>
    <t>Environmental Policy</t>
  </si>
  <si>
    <t xml:space="preserve"> Employer’s Environmental Policy:</t>
  </si>
  <si>
    <r>
      <rPr>
        <b/>
        <sz val="11"/>
        <rFont val="Times New Roman"/>
        <family val="1"/>
      </rPr>
      <t xml:space="preserve">Location: </t>
    </r>
    <r>
      <rPr>
        <sz val="11"/>
        <rFont val="Times New Roman"/>
        <family val="1"/>
      </rPr>
      <t>See 1.1.1.3</t>
    </r>
  </si>
  <si>
    <r>
      <rPr>
        <b/>
        <sz val="11"/>
        <color theme="1"/>
        <rFont val="Times New Roman"/>
        <family val="1"/>
      </rPr>
      <t xml:space="preserve">Evidence of compliance: </t>
    </r>
    <r>
      <rPr>
        <sz val="11"/>
        <color theme="1"/>
        <rFont val="Times New Roman"/>
        <family val="1"/>
      </rPr>
      <t>Submit Waste Transfer Notes</t>
    </r>
  </si>
  <si>
    <r>
      <rPr>
        <b/>
        <sz val="11"/>
        <color theme="1"/>
        <rFont val="Times New Roman"/>
        <family val="1"/>
      </rPr>
      <t>Project Environmental Management System:</t>
    </r>
    <r>
      <rPr>
        <sz val="11"/>
        <color theme="1"/>
        <rFont val="Times New Roman"/>
        <family val="1"/>
      </rPr>
      <t xml:space="preserve"> Develop a system compatible with the Employer’s policy.</t>
    </r>
  </si>
  <si>
    <r>
      <t>·</t>
    </r>
    <r>
      <rPr>
        <sz val="7"/>
        <color theme="1"/>
        <rFont val="Times New Roman"/>
        <family val="1"/>
      </rPr>
      <t> </t>
    </r>
    <r>
      <rPr>
        <sz val="11"/>
        <color theme="1"/>
        <rFont val="Times New Roman"/>
        <family val="1"/>
      </rPr>
      <t>Format: ____________.</t>
    </r>
  </si>
  <si>
    <r>
      <t>·</t>
    </r>
    <r>
      <rPr>
        <sz val="7"/>
        <color theme="1"/>
        <rFont val="Times New Roman"/>
        <family val="1"/>
      </rPr>
      <t> </t>
    </r>
    <r>
      <rPr>
        <sz val="11"/>
        <color theme="1"/>
        <rFont val="Times New Roman"/>
        <family val="1"/>
      </rPr>
      <t>Specific Requirements: ______ .</t>
    </r>
  </si>
  <si>
    <r>
      <t>·</t>
    </r>
    <r>
      <rPr>
        <sz val="7"/>
        <color theme="1"/>
        <rFont val="Times New Roman"/>
        <family val="1"/>
      </rPr>
      <t> </t>
    </r>
    <r>
      <rPr>
        <sz val="11"/>
        <color theme="1"/>
        <rFont val="Times New Roman"/>
        <family val="1"/>
      </rPr>
      <t>Submit: ______ .</t>
    </r>
  </si>
  <si>
    <r>
      <rPr>
        <b/>
        <sz val="11"/>
        <color theme="1"/>
        <rFont val="Times New Roman"/>
        <family val="1"/>
      </rPr>
      <t xml:space="preserve">Supporting information: </t>
    </r>
    <r>
      <rPr>
        <sz val="11"/>
        <color theme="1"/>
        <rFont val="Times New Roman"/>
        <family val="1"/>
      </rPr>
      <t>Supply as necessary, including:</t>
    </r>
  </si>
  <si>
    <r>
      <t>·</t>
    </r>
    <r>
      <rPr>
        <sz val="7"/>
        <color theme="1"/>
        <rFont val="Times New Roman"/>
        <family val="1"/>
      </rPr>
      <t xml:space="preserve"> </t>
    </r>
    <r>
      <rPr>
        <sz val="11"/>
        <color theme="1"/>
        <rFont val="Times New Roman"/>
        <family val="1"/>
      </rPr>
      <t>Information ______________.</t>
    </r>
  </si>
  <si>
    <t>1.6.03</t>
  </si>
  <si>
    <t>SUBLETTING / SUPPLY</t>
  </si>
  <si>
    <t>1.6.03.1</t>
  </si>
  <si>
    <t>Domestic Subcontracts</t>
  </si>
  <si>
    <r>
      <rPr>
        <b/>
        <sz val="10.5"/>
        <color theme="1"/>
        <rFont val="Times New Roman"/>
        <family val="1"/>
      </rPr>
      <t>General:</t>
    </r>
    <r>
      <rPr>
        <sz val="10.5"/>
        <color theme="1"/>
        <rFont val="Times New Roman"/>
        <family val="1"/>
      </rPr>
      <t xml:space="preserve"> Comply with the Construction Industry Board 'Code of Practice for the selection of subcontractors'.</t>
    </r>
  </si>
  <si>
    <r>
      <rPr>
        <b/>
        <sz val="10.5"/>
        <color theme="1"/>
        <rFont val="Times New Roman"/>
        <family val="1"/>
      </rPr>
      <t xml:space="preserve">List: </t>
    </r>
    <r>
      <rPr>
        <sz val="10.5"/>
        <color theme="1"/>
        <rFont val="Times New Roman"/>
        <family val="1"/>
      </rPr>
      <t>Provide details of all subcontractors and the work for which they will be responsible.</t>
    </r>
  </si>
  <si>
    <t>1.6.03.2</t>
  </si>
  <si>
    <t>Named Subcontractors</t>
  </si>
  <si>
    <r>
      <t>List:</t>
    </r>
    <r>
      <rPr>
        <sz val="10.5"/>
        <color theme="1"/>
        <rFont val="Times New Roman"/>
        <family val="1"/>
      </rPr>
      <t>. The works listed below as described and set out in the contract documents must be carried out by the persons identified below</t>
    </r>
  </si>
  <si>
    <t>Sub-trade</t>
  </si>
  <si>
    <t>Contractor</t>
  </si>
  <si>
    <t>1.6.1</t>
  </si>
  <si>
    <t>DEFINITIONS AND INTERPRETATIONS</t>
  </si>
  <si>
    <t>1.6.1.1</t>
  </si>
  <si>
    <t xml:space="preserve">Definitions </t>
  </si>
  <si>
    <r>
      <rPr>
        <b/>
        <sz val="10.5"/>
        <color theme="1"/>
        <rFont val="Times New Roman"/>
        <family val="1"/>
      </rPr>
      <t xml:space="preserve">Meaning: </t>
    </r>
    <r>
      <rPr>
        <sz val="10.5"/>
        <color theme="1"/>
        <rFont val="Times New Roman"/>
        <family val="1"/>
      </rPr>
      <t>Terms, derived terms and synonyms used in the preliminaries/ general conditions and specification are as stated therein or in the appropriate British Standard or British Standard glossary.</t>
    </r>
  </si>
  <si>
    <t>1.6.1.2</t>
  </si>
  <si>
    <t>Communication</t>
  </si>
  <si>
    <r>
      <rPr>
        <b/>
        <sz val="10.5"/>
        <color theme="1"/>
        <rFont val="Times New Roman"/>
        <family val="1"/>
      </rPr>
      <t>Includes:</t>
    </r>
    <r>
      <rPr>
        <sz val="10.5"/>
        <color theme="1"/>
        <rFont val="Times New Roman"/>
        <family val="1"/>
      </rPr>
      <t xml:space="preserve">  advise, inform, submit, give notice, instruct, agree, confirm, seek or obtain information, consent or instructions, or make arrangements.
</t>
    </r>
  </si>
  <si>
    <r>
      <rPr>
        <b/>
        <sz val="10.5"/>
        <color theme="1"/>
        <rFont val="Times New Roman"/>
        <family val="1"/>
      </rPr>
      <t xml:space="preserve">Format: </t>
    </r>
    <r>
      <rPr>
        <sz val="10.5"/>
        <color theme="1"/>
        <rFont val="Times New Roman"/>
        <family val="1"/>
      </rPr>
      <t>In writing to the person named in clause 1.1.1.5.8 unless specified otherwise.</t>
    </r>
  </si>
  <si>
    <r>
      <rPr>
        <b/>
        <sz val="10.5"/>
        <color theme="1"/>
        <rFont val="Times New Roman"/>
        <family val="1"/>
      </rPr>
      <t>Response:</t>
    </r>
    <r>
      <rPr>
        <sz val="10.5"/>
        <color theme="1"/>
        <rFont val="Times New Roman"/>
        <family val="1"/>
      </rPr>
      <t xml:space="preserve"> Do not proceed until response has been received.
</t>
    </r>
  </si>
  <si>
    <t>1.6.1.3</t>
  </si>
  <si>
    <t>Products</t>
  </si>
  <si>
    <r>
      <rPr>
        <b/>
        <sz val="10.5"/>
        <color theme="1"/>
        <rFont val="Times New Roman"/>
        <family val="1"/>
      </rPr>
      <t xml:space="preserve">Definition: </t>
    </r>
    <r>
      <rPr>
        <sz val="10.5"/>
        <color theme="1"/>
        <rFont val="Times New Roman"/>
        <family val="1"/>
      </rPr>
      <t>Materials, both manufactured and naturally occurring, and goods, including components, equipment and accessories, intended for the permanent incorporation in the Works.</t>
    </r>
  </si>
  <si>
    <r>
      <rPr>
        <b/>
        <sz val="10.5"/>
        <color theme="1"/>
        <rFont val="Times New Roman"/>
        <family val="1"/>
      </rPr>
      <t xml:space="preserve">Includes: </t>
    </r>
    <r>
      <rPr>
        <sz val="10.5"/>
        <color theme="1"/>
        <rFont val="Times New Roman"/>
        <family val="1"/>
      </rPr>
      <t>Goods, plant, materials, site materials and things for incorporation into the Works.</t>
    </r>
  </si>
  <si>
    <t>1.6.1.4</t>
  </si>
  <si>
    <t>Site Equipment</t>
  </si>
  <si>
    <r>
      <rPr>
        <b/>
        <sz val="10.5"/>
        <color theme="1"/>
        <rFont val="Times New Roman"/>
        <family val="1"/>
      </rPr>
      <t>Definition:</t>
    </r>
    <r>
      <rPr>
        <sz val="10.5"/>
        <color theme="1"/>
        <rFont val="Times New Roman"/>
        <family val="1"/>
      </rPr>
      <t xml:space="preserve"> All appliances or things of whatsoever nature required in or about the construction for completion of the Works but not materials or other things intended to form or forming part of the Permanent Works.</t>
    </r>
  </si>
  <si>
    <r>
      <rPr>
        <b/>
        <sz val="10.5"/>
        <color theme="1"/>
        <rFont val="Times New Roman"/>
        <family val="1"/>
      </rPr>
      <t>Includes:</t>
    </r>
    <r>
      <rPr>
        <sz val="10.5"/>
        <color theme="1"/>
        <rFont val="Times New Roman"/>
        <family val="1"/>
      </rPr>
      <t xml:space="preserve"> Construction appliances, vehicles, consumables, tools, temporary works, scaffolding, cabins and other site facilities.</t>
    </r>
  </si>
  <si>
    <t>1.6.1.5</t>
  </si>
  <si>
    <t>Drawings</t>
  </si>
  <si>
    <r>
      <rPr>
        <b/>
        <sz val="10.5"/>
        <color theme="1"/>
        <rFont val="Times New Roman"/>
        <family val="1"/>
      </rPr>
      <t>Definitions:</t>
    </r>
    <r>
      <rPr>
        <sz val="10.5"/>
        <color theme="1"/>
        <rFont val="Times New Roman"/>
        <family val="1"/>
      </rPr>
      <t xml:space="preserve"> To BSRIA BG 6/2006 A design framework for building services. Design activities and drawing definitions.</t>
    </r>
  </si>
  <si>
    <r>
      <rPr>
        <b/>
        <sz val="10.5"/>
        <color theme="1"/>
        <rFont val="Times New Roman"/>
        <family val="1"/>
      </rPr>
      <t xml:space="preserve">CAD data: </t>
    </r>
    <r>
      <rPr>
        <sz val="10.5"/>
        <color theme="1"/>
        <rFont val="Times New Roman"/>
        <family val="1"/>
      </rPr>
      <t>In accordance with BS 1192.</t>
    </r>
  </si>
  <si>
    <t>1.6.1.6</t>
  </si>
  <si>
    <t>Terms used in specification</t>
  </si>
  <si>
    <r>
      <rPr>
        <b/>
        <sz val="10.5"/>
        <color theme="1"/>
        <rFont val="Times New Roman"/>
        <family val="1"/>
      </rPr>
      <t xml:space="preserve">Remove: </t>
    </r>
    <r>
      <rPr>
        <sz val="10.5"/>
        <color theme="1"/>
        <rFont val="Times New Roman"/>
        <family val="1"/>
      </rPr>
      <t>Disconnect, dismantle as necessary and take out the designated products or work and associated accessories, fixings, supports, linings and bedding materials. Dispose of unwanted materials. Excludes taking out and disposing of associated pipework, wiring, ductwork or other services.</t>
    </r>
  </si>
  <si>
    <r>
      <rPr>
        <b/>
        <sz val="10.5"/>
        <color theme="1"/>
        <rFont val="Times New Roman"/>
        <family val="1"/>
      </rPr>
      <t xml:space="preserve"> Fix: </t>
    </r>
    <r>
      <rPr>
        <sz val="10.5"/>
        <color theme="1"/>
        <rFont val="Times New Roman"/>
        <family val="1"/>
      </rPr>
      <t>Unload, handle, store, place and fasten in position including all labours and use of site equipment.</t>
    </r>
  </si>
  <si>
    <r>
      <rPr>
        <b/>
        <sz val="10.5"/>
        <color theme="1"/>
        <rFont val="Times New Roman"/>
        <family val="1"/>
      </rPr>
      <t>Supply and fix:</t>
    </r>
    <r>
      <rPr>
        <sz val="10.5"/>
        <color theme="1"/>
        <rFont val="Times New Roman"/>
        <family val="1"/>
      </rPr>
      <t xml:space="preserve"> Includes all labour and site equipment for unloading, handling, storing and execution. All products to be supplied and fixed unless stated otherwise.</t>
    </r>
  </si>
  <si>
    <r>
      <rPr>
        <b/>
        <sz val="10.5"/>
        <color theme="1"/>
        <rFont val="Times New Roman"/>
        <family val="1"/>
      </rPr>
      <t xml:space="preserve"> Keep for reuse:</t>
    </r>
    <r>
      <rPr>
        <sz val="10.5"/>
        <color theme="1"/>
        <rFont val="Times New Roman"/>
        <family val="1"/>
      </rPr>
      <t xml:space="preserve"> Do not damage designated products or work. Clean off bedding and jointing materials. Stack neatly, adequately protect and store until required by the Employer or for use in the Works as instructed.</t>
    </r>
  </si>
  <si>
    <r>
      <rPr>
        <b/>
        <sz val="10.5"/>
        <color theme="1"/>
        <rFont val="Times New Roman"/>
        <family val="1"/>
      </rPr>
      <t xml:space="preserve"> Make good: </t>
    </r>
    <r>
      <rPr>
        <sz val="10.5"/>
        <color theme="1"/>
        <rFont val="Times New Roman"/>
        <family val="1"/>
      </rPr>
      <t>Execute local remedial work to designated work. Make secure, sound and neat. Excludes redecoration and/ or replacement.</t>
    </r>
  </si>
  <si>
    <r>
      <rPr>
        <b/>
        <sz val="10.5"/>
        <color theme="1"/>
        <rFont val="Times New Roman"/>
        <family val="1"/>
      </rPr>
      <t>Replace:</t>
    </r>
    <r>
      <rPr>
        <sz val="10.5"/>
        <color theme="1"/>
        <rFont val="Times New Roman"/>
        <family val="1"/>
      </rPr>
      <t xml:space="preserve"> Supply and fix new products matching those removed. Execute work to match original new state of that removed.</t>
    </r>
  </si>
  <si>
    <r>
      <rPr>
        <b/>
        <sz val="10.5"/>
        <color theme="1"/>
        <rFont val="Times New Roman"/>
        <family val="1"/>
      </rPr>
      <t>Repair:</t>
    </r>
    <r>
      <rPr>
        <sz val="10.5"/>
        <color theme="1"/>
        <rFont val="Times New Roman"/>
        <family val="1"/>
      </rPr>
      <t xml:space="preserve"> Execute remedial work to designated products. Make secure, sound and neat. Excludes redecoration and/ or replacement. </t>
    </r>
  </si>
  <si>
    <r>
      <rPr>
        <b/>
        <sz val="10.5"/>
        <color theme="1"/>
        <rFont val="Times New Roman"/>
        <family val="1"/>
      </rPr>
      <t xml:space="preserve">Refix: </t>
    </r>
    <r>
      <rPr>
        <sz val="10.5"/>
        <color theme="1"/>
        <rFont val="Times New Roman"/>
        <family val="1"/>
      </rPr>
      <t>Fix removed products.</t>
    </r>
  </si>
  <si>
    <r>
      <rPr>
        <b/>
        <sz val="10.5"/>
        <color theme="1"/>
        <rFont val="Times New Roman"/>
        <family val="1"/>
      </rPr>
      <t xml:space="preserve">Ease: </t>
    </r>
    <r>
      <rPr>
        <sz val="10.5"/>
        <color theme="1"/>
        <rFont val="Times New Roman"/>
        <family val="1"/>
      </rPr>
      <t>Adjust moving parts of designated products or work to achieve free movement and good fit in open and closed positions.</t>
    </r>
  </si>
  <si>
    <r>
      <rPr>
        <b/>
        <sz val="10.5"/>
        <color theme="1"/>
        <rFont val="Times New Roman"/>
        <family val="1"/>
      </rPr>
      <t xml:space="preserve">Match existing: </t>
    </r>
    <r>
      <rPr>
        <sz val="10.5"/>
        <color theme="1"/>
        <rFont val="Times New Roman"/>
        <family val="1"/>
      </rPr>
      <t>Provide products and work of the same appearance and features as the original, excluding ageing and weathering. Make joints between existing and new work as inconspicuous as possible.</t>
    </r>
  </si>
  <si>
    <r>
      <rPr>
        <b/>
        <sz val="10.5"/>
        <color theme="1"/>
        <rFont val="Times New Roman"/>
        <family val="1"/>
      </rPr>
      <t>System:</t>
    </r>
    <r>
      <rPr>
        <sz val="10.5"/>
        <color theme="1"/>
        <rFont val="Times New Roman"/>
        <family val="1"/>
      </rPr>
      <t xml:space="preserve"> Equipment, accessories, controls, supports and ancillary items, including installation, necessary for that section of the work to function.</t>
    </r>
  </si>
  <si>
    <t>1.6.1.7</t>
  </si>
  <si>
    <t>Manufacturer and product references</t>
  </si>
  <si>
    <r>
      <rPr>
        <b/>
        <sz val="10.5"/>
        <color theme="1"/>
        <rFont val="Times New Roman"/>
        <family val="1"/>
      </rPr>
      <t xml:space="preserve"> Definition: </t>
    </r>
    <r>
      <rPr>
        <sz val="10.5"/>
        <color theme="1"/>
        <rFont val="Times New Roman"/>
        <family val="1"/>
      </rPr>
      <t>When used in this combination:</t>
    </r>
  </si>
  <si>
    <r>
      <rPr>
        <b/>
        <sz val="10.5"/>
        <color theme="1"/>
        <rFont val="Times New Roman"/>
        <family val="1"/>
      </rPr>
      <t xml:space="preserve">Manufacturer: </t>
    </r>
    <r>
      <rPr>
        <sz val="10.5"/>
        <color theme="1"/>
        <rFont val="Times New Roman"/>
        <family val="1"/>
      </rPr>
      <t>The firm under whose name the particular product is marketed.</t>
    </r>
  </si>
  <si>
    <r>
      <rPr>
        <b/>
        <sz val="10.5"/>
        <color theme="1"/>
        <rFont val="Times New Roman"/>
        <family val="1"/>
      </rPr>
      <t xml:space="preserve">Product reference: </t>
    </r>
    <r>
      <rPr>
        <sz val="10.5"/>
        <color theme="1"/>
        <rFont val="Times New Roman"/>
        <family val="1"/>
      </rPr>
      <t>The proprietary brand name and/ or reference by which the particular product is identified.</t>
    </r>
  </si>
  <si>
    <r>
      <rPr>
        <b/>
        <sz val="10.5"/>
        <color theme="1"/>
        <rFont val="Times New Roman"/>
        <family val="1"/>
      </rPr>
      <t xml:space="preserve">Currency: </t>
    </r>
    <r>
      <rPr>
        <sz val="10.5"/>
        <color theme="1"/>
        <rFont val="Times New Roman"/>
        <family val="1"/>
      </rPr>
      <t>References are to the particular product as specified in the manufacturer’s technical literature current on the date of the invitation to tender.</t>
    </r>
  </si>
  <si>
    <t>1.6.1.8</t>
  </si>
  <si>
    <t>Substitution of products</t>
  </si>
  <si>
    <r>
      <rPr>
        <b/>
        <sz val="10.5"/>
        <color theme="1"/>
        <rFont val="Times New Roman"/>
        <family val="1"/>
      </rPr>
      <t xml:space="preserve">Products: </t>
    </r>
    <r>
      <rPr>
        <sz val="10.5"/>
        <color theme="1"/>
        <rFont val="Times New Roman"/>
        <family val="1"/>
      </rPr>
      <t>If an alternative product to that specified is proposed, obtain approval before ordering the product.</t>
    </r>
  </si>
  <si>
    <r>
      <rPr>
        <b/>
        <sz val="10.5"/>
        <color theme="1"/>
        <rFont val="Times New Roman"/>
        <family val="1"/>
      </rPr>
      <t>Reasons:</t>
    </r>
    <r>
      <rPr>
        <sz val="10.5"/>
        <color theme="1"/>
        <rFont val="Times New Roman"/>
        <family val="1"/>
      </rPr>
      <t xml:space="preserve"> Submit reasons for the proposed substitution.</t>
    </r>
  </si>
  <si>
    <r>
      <rPr>
        <b/>
        <sz val="10.5"/>
        <color theme="1"/>
        <rFont val="Times New Roman"/>
        <family val="1"/>
      </rPr>
      <t xml:space="preserve">Documentation: </t>
    </r>
    <r>
      <rPr>
        <sz val="10.5"/>
        <color theme="1"/>
        <rFont val="Times New Roman"/>
        <family val="1"/>
      </rPr>
      <t>Submit relevant information, including:</t>
    </r>
  </si>
  <si>
    <r>
      <t>·</t>
    </r>
    <r>
      <rPr>
        <sz val="7"/>
        <color theme="1"/>
        <rFont val="Times New Roman"/>
        <family val="1"/>
      </rPr>
      <t xml:space="preserve">          </t>
    </r>
    <r>
      <rPr>
        <sz val="11"/>
        <color theme="1"/>
        <rFont val="Times New Roman"/>
        <family val="1"/>
      </rPr>
      <t>manufacturer and product reference;</t>
    </r>
  </si>
  <si>
    <r>
      <t>·</t>
    </r>
    <r>
      <rPr>
        <sz val="7"/>
        <color theme="1"/>
        <rFont val="Times New Roman"/>
        <family val="1"/>
      </rPr>
      <t xml:space="preserve">          </t>
    </r>
    <r>
      <rPr>
        <sz val="11"/>
        <color theme="1"/>
        <rFont val="Times New Roman"/>
        <family val="1"/>
      </rPr>
      <t>cost;</t>
    </r>
  </si>
  <si>
    <r>
      <t>·</t>
    </r>
    <r>
      <rPr>
        <sz val="7"/>
        <color theme="1"/>
        <rFont val="Times New Roman"/>
        <family val="1"/>
      </rPr>
      <t xml:space="preserve">          </t>
    </r>
    <r>
      <rPr>
        <sz val="11"/>
        <color theme="1"/>
        <rFont val="Times New Roman"/>
        <family val="1"/>
      </rPr>
      <t>availability;</t>
    </r>
  </si>
  <si>
    <r>
      <t>·</t>
    </r>
    <r>
      <rPr>
        <sz val="7"/>
        <color theme="1"/>
        <rFont val="Times New Roman"/>
        <family val="1"/>
      </rPr>
      <t xml:space="preserve">          </t>
    </r>
    <r>
      <rPr>
        <sz val="11"/>
        <color theme="1"/>
        <rFont val="Times New Roman"/>
        <family val="1"/>
      </rPr>
      <t>relevant standards;</t>
    </r>
  </si>
  <si>
    <r>
      <t>·</t>
    </r>
    <r>
      <rPr>
        <sz val="7"/>
        <color theme="1"/>
        <rFont val="Times New Roman"/>
        <family val="1"/>
      </rPr>
      <t xml:space="preserve">          </t>
    </r>
    <r>
      <rPr>
        <sz val="11"/>
        <color theme="1"/>
        <rFont val="Times New Roman"/>
        <family val="1"/>
      </rPr>
      <t>performance;</t>
    </r>
  </si>
  <si>
    <r>
      <t>·</t>
    </r>
    <r>
      <rPr>
        <sz val="7"/>
        <color theme="1"/>
        <rFont val="Times New Roman"/>
        <family val="1"/>
      </rPr>
      <t xml:space="preserve">          </t>
    </r>
    <r>
      <rPr>
        <sz val="11"/>
        <color theme="1"/>
        <rFont val="Times New Roman"/>
        <family val="1"/>
      </rPr>
      <t>function;</t>
    </r>
  </si>
  <si>
    <r>
      <t>·</t>
    </r>
    <r>
      <rPr>
        <sz val="7"/>
        <color theme="1"/>
        <rFont val="Times New Roman"/>
        <family val="1"/>
      </rPr>
      <t xml:space="preserve">          </t>
    </r>
    <r>
      <rPr>
        <sz val="11"/>
        <color theme="1"/>
        <rFont val="Times New Roman"/>
        <family val="1"/>
      </rPr>
      <t>compatibility of accessories;</t>
    </r>
  </si>
  <si>
    <r>
      <t>·</t>
    </r>
    <r>
      <rPr>
        <sz val="7"/>
        <color theme="1"/>
        <rFont val="Times New Roman"/>
        <family val="1"/>
      </rPr>
      <t xml:space="preserve">          </t>
    </r>
    <r>
      <rPr>
        <sz val="11"/>
        <color theme="1"/>
        <rFont val="Times New Roman"/>
        <family val="1"/>
      </rPr>
      <t>proposed revisions to drawings and specification;</t>
    </r>
  </si>
  <si>
    <r>
      <t>·</t>
    </r>
    <r>
      <rPr>
        <sz val="7"/>
        <color theme="1"/>
        <rFont val="Times New Roman"/>
        <family val="1"/>
      </rPr>
      <t xml:space="preserve">          </t>
    </r>
    <r>
      <rPr>
        <sz val="11"/>
        <color theme="1"/>
        <rFont val="Times New Roman"/>
        <family val="1"/>
      </rPr>
      <t xml:space="preserve">compatibility with adjacent work; </t>
    </r>
  </si>
  <si>
    <r>
      <t>·</t>
    </r>
    <r>
      <rPr>
        <sz val="7"/>
        <color theme="1"/>
        <rFont val="Times New Roman"/>
        <family val="1"/>
      </rPr>
      <t xml:space="preserve">          </t>
    </r>
    <r>
      <rPr>
        <sz val="11"/>
        <color theme="1"/>
        <rFont val="Times New Roman"/>
        <family val="1"/>
      </rPr>
      <t xml:space="preserve">appearance; </t>
    </r>
  </si>
  <si>
    <r>
      <t>·</t>
    </r>
    <r>
      <rPr>
        <sz val="7"/>
        <color theme="1"/>
        <rFont val="Times New Roman"/>
        <family val="1"/>
      </rPr>
      <t xml:space="preserve">          </t>
    </r>
    <r>
      <rPr>
        <sz val="11"/>
        <color theme="1"/>
        <rFont val="Times New Roman"/>
        <family val="1"/>
      </rPr>
      <t xml:space="preserve">copy of warranty/ guarantee. </t>
    </r>
  </si>
  <si>
    <r>
      <rPr>
        <b/>
        <sz val="10.5"/>
        <color theme="1"/>
        <rFont val="Times New Roman"/>
        <family val="1"/>
      </rPr>
      <t>Alterations to adjacent work:</t>
    </r>
    <r>
      <rPr>
        <sz val="10.5"/>
        <color theme="1"/>
        <rFont val="Times New Roman"/>
        <family val="1"/>
      </rPr>
      <t xml:space="preserve"> If needed, advise scope, nature and cost.</t>
    </r>
  </si>
  <si>
    <r>
      <rPr>
        <b/>
        <sz val="10.5"/>
        <color theme="1"/>
        <rFont val="Times New Roman"/>
        <family val="1"/>
      </rPr>
      <t xml:space="preserve"> Manufacturer’s guarantees: </t>
    </r>
    <r>
      <rPr>
        <sz val="10.5"/>
        <color theme="1"/>
        <rFont val="Times New Roman"/>
        <family val="1"/>
      </rPr>
      <t>If substitution is accepted, submit before ordering products.</t>
    </r>
  </si>
  <si>
    <t>1.6.1.9</t>
  </si>
  <si>
    <t>Cross references</t>
  </si>
  <si>
    <r>
      <rPr>
        <b/>
        <sz val="10.5"/>
        <color theme="1"/>
        <rFont val="Times New Roman"/>
        <family val="1"/>
      </rPr>
      <t xml:space="preserve">Accuracy: </t>
    </r>
    <r>
      <rPr>
        <sz val="10.5"/>
        <color theme="1"/>
        <rFont val="Times New Roman"/>
        <family val="1"/>
      </rPr>
      <t>Check remainder of the annotation or item description against the terminology used in the section or clause referred to.</t>
    </r>
  </si>
  <si>
    <r>
      <rPr>
        <b/>
        <sz val="10.5"/>
        <color theme="1"/>
        <rFont val="Times New Roman"/>
        <family val="1"/>
      </rPr>
      <t xml:space="preserve">Related terminology: </t>
    </r>
    <r>
      <rPr>
        <sz val="10.5"/>
        <color theme="1"/>
        <rFont val="Times New Roman"/>
        <family val="1"/>
      </rPr>
      <t xml:space="preserve">Where a numerical cross-reference is not given the relevant sections and clauses of the specification will apply. </t>
    </r>
  </si>
  <si>
    <r>
      <rPr>
        <b/>
        <sz val="10.5"/>
        <color theme="1"/>
        <rFont val="Times New Roman"/>
        <family val="1"/>
      </rPr>
      <t>Relevant clauses:</t>
    </r>
    <r>
      <rPr>
        <sz val="10.5"/>
        <color theme="1"/>
        <rFont val="Times New Roman"/>
        <family val="1"/>
      </rPr>
      <t xml:space="preserve"> Clauses in the referred to specification section dealing with general matters, ancillary products and execution also apply.</t>
    </r>
  </si>
  <si>
    <r>
      <rPr>
        <b/>
        <sz val="10.5"/>
        <color theme="1"/>
        <rFont val="Times New Roman"/>
        <family val="1"/>
      </rPr>
      <t>Discrepancy or ambiguity:</t>
    </r>
    <r>
      <rPr>
        <sz val="10.5"/>
        <color theme="1"/>
        <rFont val="Times New Roman"/>
        <family val="1"/>
      </rPr>
      <t xml:space="preserve"> Before proceeding, obtain clarification or instructions.</t>
    </r>
  </si>
  <si>
    <t>1.6.1.10</t>
  </si>
  <si>
    <t>Referenced documents</t>
  </si>
  <si>
    <r>
      <rPr>
        <b/>
        <sz val="10.5"/>
        <color theme="1"/>
        <rFont val="Times New Roman"/>
        <family val="1"/>
      </rPr>
      <t>Conflicts:</t>
    </r>
    <r>
      <rPr>
        <sz val="10.5"/>
        <color theme="1"/>
        <rFont val="Times New Roman"/>
        <family val="1"/>
      </rPr>
      <t xml:space="preserve"> Specification prevails over referenced documents.</t>
    </r>
  </si>
  <si>
    <t>1.6.1.11</t>
  </si>
  <si>
    <t>Equivalent products</t>
  </si>
  <si>
    <r>
      <rPr>
        <b/>
        <sz val="10.5"/>
        <color theme="1"/>
        <rFont val="Times New Roman"/>
        <family val="1"/>
      </rPr>
      <t xml:space="preserve">Inadvertent omission: </t>
    </r>
    <r>
      <rPr>
        <sz val="10.5"/>
        <color theme="1"/>
        <rFont val="Times New Roman"/>
        <family val="1"/>
      </rPr>
      <t>Wherever products are specified by proprietary name the phrase 'or equivalent' is to be deemed included.</t>
    </r>
  </si>
  <si>
    <t>1.6.1.12</t>
  </si>
  <si>
    <t>Substitution of standards</t>
  </si>
  <si>
    <r>
      <rPr>
        <b/>
        <sz val="10.5"/>
        <color theme="1"/>
        <rFont val="Times New Roman"/>
        <family val="1"/>
      </rPr>
      <t xml:space="preserve">Products specified to British Standard or European Standard: </t>
    </r>
    <r>
      <rPr>
        <sz val="10.5"/>
        <color theme="1"/>
        <rFont val="Times New Roman"/>
        <family val="1"/>
      </rPr>
      <t xml:space="preserve">Substitution may be proposed of products complying with a grade or category within a national standard of another Member State of the European Community or an international standard recognised in the UK. </t>
    </r>
  </si>
  <si>
    <r>
      <rPr>
        <b/>
        <sz val="10.5"/>
        <color theme="1"/>
        <rFont val="Times New Roman"/>
        <family val="1"/>
      </rPr>
      <t xml:space="preserve"> Before ordering: </t>
    </r>
    <r>
      <rPr>
        <sz val="10.5"/>
        <color theme="1"/>
        <rFont val="Times New Roman"/>
        <family val="1"/>
      </rPr>
      <t>Submit notification of all such proposals.</t>
    </r>
  </si>
  <si>
    <r>
      <rPr>
        <b/>
        <sz val="10.5"/>
        <color theme="1"/>
        <rFont val="Times New Roman"/>
        <family val="1"/>
      </rPr>
      <t xml:space="preserve">Documentary evidence: </t>
    </r>
    <r>
      <rPr>
        <sz val="10.5"/>
        <color theme="1"/>
        <rFont val="Times New Roman"/>
        <family val="1"/>
      </rPr>
      <t>Submit for verification when requested as detailed in clause 1.6.1.11 Any submitted foreign language documents must be accompanied by certified translations into English.</t>
    </r>
  </si>
  <si>
    <t>1.6.1.13</t>
  </si>
  <si>
    <t>Currency of documents</t>
  </si>
  <si>
    <r>
      <rPr>
        <b/>
        <sz val="10.5"/>
        <color theme="1"/>
        <rFont val="Times New Roman"/>
        <family val="1"/>
      </rPr>
      <t xml:space="preserve">Currency: </t>
    </r>
    <r>
      <rPr>
        <sz val="10.5"/>
        <color theme="1"/>
        <rFont val="Times New Roman"/>
        <family val="1"/>
      </rPr>
      <t>References to published documents are to the editions, including amendments and revisions, current on the date of the Invitation to Tender.</t>
    </r>
  </si>
  <si>
    <t>1.6.1.14</t>
  </si>
  <si>
    <t>Product sizes</t>
  </si>
  <si>
    <r>
      <rPr>
        <b/>
        <sz val="10.5"/>
        <color theme="1"/>
        <rFont val="Times New Roman"/>
        <family val="1"/>
      </rPr>
      <t xml:space="preserve">General dimensions: </t>
    </r>
    <r>
      <rPr>
        <sz val="10.5"/>
        <color theme="1"/>
        <rFont val="Times New Roman"/>
        <family val="1"/>
      </rPr>
      <t>Products are specified by their co-ordinating sizes.</t>
    </r>
  </si>
  <si>
    <r>
      <rPr>
        <b/>
        <sz val="10.5"/>
        <color theme="1"/>
        <rFont val="Times New Roman"/>
        <family val="1"/>
      </rPr>
      <t xml:space="preserve">Timber: </t>
    </r>
    <r>
      <rPr>
        <sz val="10.5"/>
        <color theme="1"/>
        <rFont val="Times New Roman"/>
        <family val="1"/>
      </rPr>
      <t xml:space="preserve">Cross section dimensions shown on drawings are: </t>
    </r>
  </si>
  <si>
    <t>• Target sizes as defined in BS EN 336 for structural softwood and hardwood sections.</t>
  </si>
  <si>
    <t>• Finished sizes for non-structural softwood or hardwood sawn and further processed sections.</t>
  </si>
  <si>
    <t>1.6.2</t>
  </si>
  <si>
    <t>DOCUMENTS PROVIDED ON BEHALF OF EMPLOYER</t>
  </si>
  <si>
    <t>1.6.2.1</t>
  </si>
  <si>
    <t>Additional copies of drawings and documents</t>
  </si>
  <si>
    <r>
      <rPr>
        <b/>
        <sz val="10.5"/>
        <color theme="1"/>
        <rFont val="Times New Roman"/>
        <family val="1"/>
      </rPr>
      <t>Additional copies:</t>
    </r>
    <r>
      <rPr>
        <sz val="10.5"/>
        <color theme="1"/>
        <rFont val="Times New Roman"/>
        <family val="1"/>
      </rPr>
      <t xml:space="preserve"> Issued on request but charged to the Contractor .</t>
    </r>
  </si>
  <si>
    <t>1.6.2.2</t>
  </si>
  <si>
    <t>Dimensions</t>
  </si>
  <si>
    <r>
      <rPr>
        <b/>
        <sz val="10.5"/>
        <color theme="1"/>
        <rFont val="Times New Roman"/>
        <family val="1"/>
      </rPr>
      <t xml:space="preserve"> Scaled dimensions: </t>
    </r>
    <r>
      <rPr>
        <sz val="10.5"/>
        <color theme="1"/>
        <rFont val="Times New Roman"/>
        <family val="1"/>
      </rPr>
      <t xml:space="preserve">Do not rely on. </t>
    </r>
  </si>
  <si>
    <t>1.6.2.3</t>
  </si>
  <si>
    <t>Measured quantities</t>
  </si>
  <si>
    <r>
      <rPr>
        <b/>
        <sz val="10.5"/>
        <color theme="1"/>
        <rFont val="Times New Roman"/>
        <family val="1"/>
      </rPr>
      <t xml:space="preserve">Ordering products and constructing the Works: </t>
    </r>
    <r>
      <rPr>
        <sz val="10.5"/>
        <color theme="1"/>
        <rFont val="Times New Roman"/>
        <family val="1"/>
      </rPr>
      <t>The accuracy and sufficiency of the measured quantities is not guaranteed.</t>
    </r>
  </si>
  <si>
    <r>
      <rPr>
        <b/>
        <sz val="10.5"/>
        <color theme="1"/>
        <rFont val="Times New Roman"/>
        <family val="1"/>
      </rPr>
      <t xml:space="preserve">Precedence: </t>
    </r>
    <r>
      <rPr>
        <sz val="10.5"/>
        <color theme="1"/>
        <rFont val="Times New Roman"/>
        <family val="1"/>
      </rPr>
      <t>The specification and drawings shall override the measured quantities.</t>
    </r>
  </si>
  <si>
    <t>1.6.2.4</t>
  </si>
  <si>
    <t>The specification</t>
  </si>
  <si>
    <r>
      <rPr>
        <b/>
        <sz val="10.5"/>
        <color theme="1"/>
        <rFont val="Times New Roman"/>
        <family val="1"/>
      </rPr>
      <t xml:space="preserve">Coordination: </t>
    </r>
    <r>
      <rPr>
        <sz val="10.5"/>
        <color theme="1"/>
        <rFont val="Times New Roman"/>
        <family val="1"/>
      </rPr>
      <t>All sections must be read in conjunction with Main Contract Preliminaries/ General conditions.</t>
    </r>
  </si>
  <si>
    <t>1.6.2.5</t>
  </si>
  <si>
    <t>Divergence from the statutory requirements</t>
  </si>
  <si>
    <r>
      <rPr>
        <b/>
        <sz val="10.5"/>
        <color theme="1"/>
        <rFont val="Times New Roman"/>
        <family val="1"/>
      </rPr>
      <t>Divergence:</t>
    </r>
    <r>
      <rPr>
        <sz val="10.5"/>
        <color theme="1"/>
        <rFont val="Times New Roman"/>
        <family val="1"/>
      </rPr>
      <t xml:space="preserve"> Between the drawings or specification and the requirements of the Building Regulations, other Statutes, statutory undertakers and other regulatory authorities.</t>
    </r>
  </si>
  <si>
    <r>
      <rPr>
        <b/>
        <sz val="10.5"/>
        <color theme="1"/>
        <rFont val="Times New Roman"/>
        <family val="1"/>
      </rPr>
      <t>Action:</t>
    </r>
    <r>
      <rPr>
        <sz val="10.5"/>
        <color theme="1"/>
        <rFont val="Times New Roman"/>
        <family val="1"/>
      </rPr>
      <t xml:space="preserve"> Inform immediately.</t>
    </r>
  </si>
  <si>
    <t>1.6.2.6</t>
  </si>
  <si>
    <t>Employers policy documents</t>
  </si>
  <si>
    <t>Develop systems compatible with the following Employer’s policies and submit evidence of compliance and supporting information as necessary</t>
  </si>
  <si>
    <t>Environmental</t>
  </si>
  <si>
    <t>Sustainability</t>
  </si>
  <si>
    <t>Corporate social responsibility</t>
  </si>
  <si>
    <t>Health and safety</t>
  </si>
  <si>
    <t>1.6.3</t>
  </si>
  <si>
    <t>DOCUMENTS PROVIDED BY CONTRACTOR/ SUBCONTRACTORS/ SUPPLIERS</t>
  </si>
  <si>
    <t>1.6.3.1</t>
  </si>
  <si>
    <t>Design information</t>
  </si>
  <si>
    <r>
      <rPr>
        <b/>
        <sz val="10.5"/>
        <color theme="1"/>
        <rFont val="Times New Roman"/>
        <family val="1"/>
      </rPr>
      <t xml:space="preserve">General: </t>
    </r>
    <r>
      <rPr>
        <sz val="10.5"/>
        <color theme="1"/>
        <rFont val="Times New Roman"/>
        <family val="1"/>
      </rPr>
      <t xml:space="preserve">Complete the design and detailing of parts of the Works as specified. </t>
    </r>
  </si>
  <si>
    <t>1.6.3.2</t>
  </si>
  <si>
    <t>Production information</t>
  </si>
  <si>
    <r>
      <rPr>
        <b/>
        <sz val="10.5"/>
        <color theme="1"/>
        <rFont val="Times New Roman"/>
        <family val="1"/>
      </rPr>
      <t xml:space="preserve">Provide: </t>
    </r>
    <r>
      <rPr>
        <sz val="10.5"/>
        <color theme="1"/>
        <rFont val="Times New Roman"/>
        <family val="1"/>
      </rPr>
      <t xml:space="preserve">
• Production information based on the drawings, specification and other information. 
• Liaison to ensure coordination of the work with related building elements and services.
</t>
    </r>
  </si>
  <si>
    <r>
      <rPr>
        <b/>
        <sz val="10.5"/>
        <color theme="1"/>
        <rFont val="Times New Roman"/>
        <family val="1"/>
      </rPr>
      <t xml:space="preserve">Master programme: </t>
    </r>
    <r>
      <rPr>
        <sz val="10.5"/>
        <color theme="1"/>
        <rFont val="Times New Roman"/>
        <family val="1"/>
      </rPr>
      <t>Make reasonable allowance for completing design/ production information, submission (including to the Planning Supervisor), comment, inspection, amendment, resubmission and reinspection.</t>
    </r>
  </si>
  <si>
    <r>
      <rPr>
        <b/>
        <sz val="10.5"/>
        <color theme="1"/>
        <rFont val="Times New Roman"/>
        <family val="1"/>
      </rPr>
      <t>Design/ production information:</t>
    </r>
    <r>
      <rPr>
        <sz val="10.5"/>
        <color theme="1"/>
        <rFont val="Times New Roman"/>
        <family val="1"/>
      </rPr>
      <t xml:space="preserve"> Submit two copies, one can be returned with comments. Ensure that any necessary amendments are made without delay. </t>
    </r>
  </si>
  <si>
    <r>
      <rPr>
        <b/>
        <sz val="10.5"/>
        <color theme="1"/>
        <rFont val="Times New Roman"/>
        <family val="1"/>
      </rPr>
      <t>Contractor’s changes to Employer's Requirements:</t>
    </r>
    <r>
      <rPr>
        <sz val="10.5"/>
        <color theme="1"/>
        <rFont val="Times New Roman"/>
        <family val="1"/>
      </rPr>
      <t xml:space="preserve"> Support request for substitution or change with all relevant information.</t>
    </r>
  </si>
  <si>
    <r>
      <rPr>
        <b/>
        <sz val="10.5"/>
        <color theme="1"/>
        <rFont val="Times New Roman"/>
        <family val="1"/>
      </rPr>
      <t>Employer’s amendments to Employer’s Requirements:</t>
    </r>
    <r>
      <rPr>
        <sz val="10.5"/>
        <color theme="1"/>
        <rFont val="Times New Roman"/>
        <family val="1"/>
      </rPr>
      <t xml:space="preserve"> If considered to involve a change, which has not already been acknowledged as a change, notify without delay (maximum period 7 days), and do not proceed until instructed. Claims for extra cost, if made after it has been carried out, may not be allowed.</t>
    </r>
  </si>
  <si>
    <r>
      <rPr>
        <b/>
        <sz val="10.5"/>
        <color theme="1"/>
        <rFont val="Times New Roman"/>
        <family val="1"/>
      </rPr>
      <t xml:space="preserve">Final version of design/ production information: </t>
    </r>
    <r>
      <rPr>
        <sz val="10.5"/>
        <color theme="1"/>
        <rFont val="Times New Roman"/>
        <family val="1"/>
      </rPr>
      <t xml:space="preserve">Submit 2 copies to CA. </t>
    </r>
  </si>
  <si>
    <t>1.6.3.3</t>
  </si>
  <si>
    <t>As-built / as-installed drawings and information</t>
  </si>
  <si>
    <r>
      <rPr>
        <b/>
        <sz val="10.5"/>
        <color theme="1"/>
        <rFont val="Times New Roman"/>
        <family val="1"/>
      </rPr>
      <t>General:</t>
    </r>
    <r>
      <rPr>
        <sz val="10.5"/>
        <color theme="1"/>
        <rFont val="Times New Roman"/>
        <family val="1"/>
      </rPr>
      <t xml:space="preserve"> Provide the following Drawings/ information:</t>
    </r>
  </si>
  <si>
    <t>Drainage and all below ground services</t>
  </si>
  <si>
    <r>
      <rPr>
        <b/>
        <sz val="10.5"/>
        <color theme="1"/>
        <rFont val="Times New Roman"/>
        <family val="1"/>
      </rPr>
      <t xml:space="preserve">Submit: </t>
    </r>
    <r>
      <rPr>
        <sz val="10.5"/>
        <color theme="1"/>
        <rFont val="Times New Roman"/>
        <family val="1"/>
      </rPr>
      <t>At least two weeks before date for completion.</t>
    </r>
  </si>
  <si>
    <t>1.6.3.4</t>
  </si>
  <si>
    <t>Technical literature</t>
  </si>
  <si>
    <r>
      <rPr>
        <b/>
        <sz val="10.5"/>
        <color theme="1"/>
        <rFont val="Times New Roman"/>
        <family val="1"/>
      </rPr>
      <t xml:space="preserve">Information: </t>
    </r>
    <r>
      <rPr>
        <sz val="10.5"/>
        <color theme="1"/>
        <rFont val="Times New Roman"/>
        <family val="1"/>
      </rPr>
      <t>Keep on site for reference by all supervisory personnel:</t>
    </r>
  </si>
  <si>
    <t>·         Manufacturers' current literature relating to all products to be used in the Works.</t>
  </si>
  <si>
    <t>·         Relevant British Standards.</t>
  </si>
  <si>
    <t>1.6.3.5</t>
  </si>
  <si>
    <t>Maintenance, instructions and guarantees</t>
  </si>
  <si>
    <r>
      <rPr>
        <b/>
        <sz val="10.5"/>
        <color theme="1"/>
        <rFont val="Times New Roman"/>
        <family val="1"/>
      </rPr>
      <t xml:space="preserve">Components and equipment: </t>
    </r>
    <r>
      <rPr>
        <sz val="10.5"/>
        <color theme="1"/>
        <rFont val="Times New Roman"/>
        <family val="1"/>
      </rPr>
      <t xml:space="preserve">Obtain or retain copies, register with manufacturer and hand over on or before completion of the Works. </t>
    </r>
  </si>
  <si>
    <r>
      <rPr>
        <b/>
        <sz val="10.5"/>
        <color theme="1"/>
        <rFont val="Times New Roman"/>
        <family val="1"/>
      </rPr>
      <t xml:space="preserve">Information location: </t>
    </r>
    <r>
      <rPr>
        <sz val="10.5"/>
        <color theme="1"/>
        <rFont val="Times New Roman"/>
        <family val="1"/>
      </rPr>
      <t xml:space="preserve">insert in the Building Manual. </t>
    </r>
  </si>
  <si>
    <r>
      <t xml:space="preserve">Emergency call out services: </t>
    </r>
    <r>
      <rPr>
        <sz val="10.5"/>
        <color theme="1"/>
        <rFont val="Times New Roman"/>
        <family val="1"/>
      </rPr>
      <t>Not required</t>
    </r>
  </si>
  <si>
    <t>Extent of cover :</t>
  </si>
  <si>
    <t>1.6.3.6</t>
  </si>
  <si>
    <t>Energy rating calculations</t>
  </si>
  <si>
    <t>Not required</t>
  </si>
  <si>
    <t>1.6.3.7</t>
  </si>
  <si>
    <t>Environmental assessment information</t>
  </si>
  <si>
    <t>1.6.3.8</t>
  </si>
  <si>
    <t>Documents required before practical completion</t>
  </si>
  <si>
    <t>Completion</t>
  </si>
  <si>
    <t>The Contractor should note that the Practical Completion Certificate cannot be issued by the Architect until :</t>
  </si>
  <si>
    <r>
      <rPr>
        <b/>
        <sz val="10.5"/>
        <rFont val="Times New Roman"/>
        <family val="1"/>
      </rPr>
      <t xml:space="preserve">1. </t>
    </r>
    <r>
      <rPr>
        <sz val="10.5"/>
        <rFont val="Times New Roman"/>
        <family val="1"/>
      </rPr>
      <t>Such time as all test certificates, including the Certificate of Electrical Compliance are submitted to the Architect and the Certificate of Completion subsequently obtained form the Local Authority Department of Building Control by either the Lead Consultant or the Contractor and:</t>
    </r>
  </si>
  <si>
    <r>
      <rPr>
        <b/>
        <sz val="10.5"/>
        <rFont val="Times New Roman"/>
        <family val="1"/>
      </rPr>
      <t xml:space="preserve">2. </t>
    </r>
    <r>
      <rPr>
        <sz val="10.5"/>
        <rFont val="Times New Roman"/>
        <family val="1"/>
      </rPr>
      <t>All "as built" drawings, O &amp; M manuals, technical literatures, Health &amp; Safety File as required by the CDM Regulations, etc., requested as part of the Contract are handed over to the Employer. One electronic copy will be required.</t>
    </r>
  </si>
  <si>
    <r>
      <rPr>
        <b/>
        <sz val="10.5"/>
        <rFont val="Times New Roman"/>
        <family val="1"/>
      </rPr>
      <t>3.</t>
    </r>
    <r>
      <rPr>
        <sz val="10.5"/>
        <rFont val="Times New Roman"/>
        <family val="1"/>
      </rPr>
      <t xml:space="preserve"> Commissioning documentation.</t>
    </r>
  </si>
  <si>
    <t>The Employer will retain a sum of £1,500.00 from the monies due to the Contractor at Practical Completion, in addition to any retention monies deducted in accordance with the Contract provisions, until such time as all O&amp;M Manuals and Health &amp; Safety documentation are submitted and approved by or behalf of the Employer and the requisite number of copies received by the Employer.</t>
  </si>
  <si>
    <t>1.6.4</t>
  </si>
  <si>
    <t>DOCUMENT AND DATA INTERCHANGE</t>
  </si>
  <si>
    <t>1.6.4.1</t>
  </si>
  <si>
    <t>Electronic data interchange</t>
  </si>
  <si>
    <r>
      <rPr>
        <b/>
        <sz val="11"/>
        <color theme="1"/>
        <rFont val="Times New Roman"/>
        <family val="1"/>
      </rPr>
      <t>Data:</t>
    </r>
    <r>
      <rPr>
        <sz val="11"/>
        <color theme="1"/>
        <rFont val="Times New Roman"/>
        <family val="1"/>
      </rPr>
      <t xml:space="preserve"> Types and classes of communication: Tender documents </t>
    </r>
  </si>
  <si>
    <r>
      <rPr>
        <b/>
        <sz val="11"/>
        <color theme="1"/>
        <rFont val="Times New Roman"/>
        <family val="1"/>
      </rPr>
      <t>Parties:</t>
    </r>
    <r>
      <rPr>
        <sz val="11"/>
        <color theme="1"/>
        <rFont val="Times New Roman"/>
        <family val="1"/>
      </rPr>
      <t xml:space="preserve"> Between: Employer and tenderer. </t>
    </r>
  </si>
  <si>
    <r>
      <rPr>
        <b/>
        <sz val="11"/>
        <color theme="1"/>
        <rFont val="Times New Roman"/>
        <family val="1"/>
      </rPr>
      <t>Requirements:</t>
    </r>
    <r>
      <rPr>
        <sz val="11"/>
        <color theme="1"/>
        <rFont val="Times New Roman"/>
        <family val="1"/>
      </rPr>
      <t xml:space="preserve"> Excel, Internet Explorer.</t>
    </r>
  </si>
  <si>
    <t>EMPLOYER'S REQUIREMENTS: MANAGEMENT OF THE WORKS</t>
  </si>
  <si>
    <t>1.7.1</t>
  </si>
  <si>
    <t>EMPLOYER'S REQUIREMENTS GENERALLY</t>
  </si>
  <si>
    <t>1.7.1.1</t>
  </si>
  <si>
    <t>Supervision</t>
  </si>
  <si>
    <r>
      <rPr>
        <b/>
        <sz val="10.5"/>
        <color theme="1"/>
        <rFont val="Times New Roman"/>
        <family val="1"/>
      </rPr>
      <t xml:space="preserve"> General: </t>
    </r>
    <r>
      <rPr>
        <sz val="10.5"/>
        <color theme="1"/>
        <rFont val="Times New Roman"/>
        <family val="1"/>
      </rPr>
      <t xml:space="preserve">Accept responsibility for coordination, supervision and administration of the Works, including subcontracts. </t>
    </r>
  </si>
  <si>
    <r>
      <rPr>
        <b/>
        <sz val="10.5"/>
        <color theme="1"/>
        <rFont val="Times New Roman"/>
        <family val="1"/>
      </rPr>
      <t xml:space="preserve">Coordination: </t>
    </r>
    <r>
      <rPr>
        <sz val="10.5"/>
        <color theme="1"/>
        <rFont val="Times New Roman"/>
        <family val="1"/>
      </rPr>
      <t>Arrange and monitor a programme with each subcontractor, supplier, local authority and statutory undertaker, and obtain and supply information as necessary for coordination of the work.</t>
    </r>
  </si>
  <si>
    <t>1.7.1.2</t>
  </si>
  <si>
    <t>Considerate constructors scheme</t>
  </si>
  <si>
    <t>Yes this will be a requirement. Tenderers to confirm the saving if this is not adopted</t>
  </si>
  <si>
    <t>1.7.1.3</t>
  </si>
  <si>
    <t>Insurance</t>
  </si>
  <si>
    <r>
      <rPr>
        <b/>
        <sz val="10.5"/>
        <color theme="1"/>
        <rFont val="Times New Roman"/>
        <family val="1"/>
      </rPr>
      <t xml:space="preserve"> Documentary evidence: </t>
    </r>
    <r>
      <rPr>
        <sz val="10.5"/>
        <color theme="1"/>
        <rFont val="Times New Roman"/>
        <family val="1"/>
      </rPr>
      <t>Before starting work on site submit details, and/ or policies and receipts for the insurances required by the Conditions of Contract.</t>
    </r>
  </si>
  <si>
    <t>1.7.1.4</t>
  </si>
  <si>
    <t>Insurance claims</t>
  </si>
  <si>
    <r>
      <rPr>
        <b/>
        <sz val="10.5"/>
        <color theme="1"/>
        <rFont val="Times New Roman"/>
        <family val="1"/>
      </rPr>
      <t xml:space="preserve">Notice: </t>
    </r>
    <r>
      <rPr>
        <sz val="10.5"/>
        <color theme="1"/>
        <rFont val="Times New Roman"/>
        <family val="1"/>
      </rPr>
      <t xml:space="preserve">If any event occurs which may give rise to any claim or proceeding in respect of loss or damage to the Works or injury or damage to persons or property arising out of the Works, immediately give notice to the Employer, the person named in clause 1.1.1.5.8 and the Insurers. </t>
    </r>
  </si>
  <si>
    <r>
      <rPr>
        <b/>
        <sz val="10.5"/>
        <color theme="1"/>
        <rFont val="Times New Roman"/>
        <family val="1"/>
      </rPr>
      <t xml:space="preserve"> Failure to notify: </t>
    </r>
    <r>
      <rPr>
        <sz val="10.5"/>
        <color theme="1"/>
        <rFont val="Times New Roman"/>
        <family val="1"/>
      </rPr>
      <t>Indemnify the Employer against any loss, which may be caused by failure to give such notice.</t>
    </r>
  </si>
  <si>
    <t>1.7.1.5</t>
  </si>
  <si>
    <t>Climatic conditions</t>
  </si>
  <si>
    <t>Record information accurately and retain:</t>
  </si>
  <si>
    <t>·         Daily maximum and minimum air temperatures (including overnight).</t>
  </si>
  <si>
    <t>·         Delays due to adverse weather, including description of the weather, types of work affected and number of hours lost.</t>
  </si>
  <si>
    <t>1.7.1.6</t>
  </si>
  <si>
    <t>Ownership</t>
  </si>
  <si>
    <r>
      <rPr>
        <b/>
        <sz val="10.5"/>
        <color theme="1"/>
        <rFont val="Times New Roman"/>
        <family val="1"/>
      </rPr>
      <t xml:space="preserve">Alteration/ clearance work: </t>
    </r>
    <r>
      <rPr>
        <sz val="10.5"/>
        <color theme="1"/>
        <rFont val="Times New Roman"/>
        <family val="1"/>
      </rPr>
      <t>Materials arising become the property of the Contractor except where otherwise stated. Remove from site as work proceeds.</t>
    </r>
  </si>
  <si>
    <t>1.7.2</t>
  </si>
  <si>
    <t>PROGRAMME / PROGRESS</t>
  </si>
  <si>
    <t>1.7.2.1</t>
  </si>
  <si>
    <r>
      <rPr>
        <b/>
        <sz val="10.5"/>
        <color theme="1"/>
        <rFont val="Times New Roman"/>
        <family val="1"/>
      </rPr>
      <t xml:space="preserve">Master programme: </t>
    </r>
    <r>
      <rPr>
        <sz val="10.5"/>
        <color theme="1"/>
        <rFont val="Times New Roman"/>
        <family val="1"/>
      </rPr>
      <t>When requested and before starting work on site, submit in an approved form a master programme for the Works, which must include details of:</t>
    </r>
  </si>
  <si>
    <t>·         Design, production information and proposals provided by the Contractor/ Subcontractors/ Suppliers, including inspection and checking (see section 1.6).</t>
  </si>
  <si>
    <t>·         Planning and mobilization by the Contractor.</t>
  </si>
  <si>
    <t>·         Earliest and latest start and finish dates for each activity and identification of all critical activities.</t>
  </si>
  <si>
    <t>·         Running in, adjustment, commissioning and testing of all engineering services and installations</t>
  </si>
  <si>
    <t>·         Work resulting from instructions issued in regard to the expenditure of provisional sums.</t>
  </si>
  <si>
    <t>·         Work by or on behalf of the Employer and concurrent with the Contract. The nature and scope of which, the relationship with preceding and following work and any relevant limitations are suitably defined in the Contract Documents.</t>
  </si>
  <si>
    <r>
      <rPr>
        <b/>
        <sz val="10.5"/>
        <color theme="1"/>
        <rFont val="Times New Roman"/>
        <family val="1"/>
      </rPr>
      <t>Exclusions:</t>
    </r>
    <r>
      <rPr>
        <sz val="10.5"/>
        <color theme="1"/>
        <rFont val="Times New Roman"/>
        <family val="1"/>
      </rPr>
      <t xml:space="preserve"> Where and to the extent that the programme implications for work which is not so defined are impossible to assess, the Contractor should exclude it and confirm this when submitting the programme.</t>
    </r>
  </si>
  <si>
    <r>
      <rPr>
        <b/>
        <sz val="10.5"/>
        <color theme="1"/>
        <rFont val="Times New Roman"/>
        <family val="1"/>
      </rPr>
      <t>Submit:</t>
    </r>
    <r>
      <rPr>
        <sz val="10.5"/>
        <color theme="1"/>
        <rFont val="Times New Roman"/>
        <family val="1"/>
      </rPr>
      <t xml:space="preserve"> 2 copies. Submission of the programme will not relieve the Contractor of the responsibility to advise of the need for further drawings or details or instructions in accordance with the Contract.</t>
    </r>
  </si>
  <si>
    <t>1.7.2.2</t>
  </si>
  <si>
    <t>Revised programme</t>
  </si>
  <si>
    <r>
      <rPr>
        <b/>
        <sz val="10.5"/>
        <color theme="1"/>
        <rFont val="Times New Roman"/>
        <family val="1"/>
      </rPr>
      <t xml:space="preserve">Format and content: </t>
    </r>
    <r>
      <rPr>
        <sz val="10.5"/>
        <color theme="1"/>
        <rFont val="Times New Roman"/>
        <family val="1"/>
      </rPr>
      <t>Compatible with master programme.</t>
    </r>
  </si>
  <si>
    <r>
      <rPr>
        <b/>
        <sz val="10.5"/>
        <color theme="1"/>
        <rFont val="Times New Roman"/>
        <family val="1"/>
      </rPr>
      <t>Revised programme interval:</t>
    </r>
    <r>
      <rPr>
        <sz val="10.5"/>
        <color theme="1"/>
        <rFont val="Times New Roman"/>
        <family val="1"/>
      </rPr>
      <t xml:space="preserve"> Described in the contract data part one.</t>
    </r>
  </si>
  <si>
    <t>Special requirements: Electronic copy required</t>
  </si>
  <si>
    <t>1.7.2.4</t>
  </si>
  <si>
    <t>Commencement of work</t>
  </si>
  <si>
    <r>
      <rPr>
        <b/>
        <sz val="10.5"/>
        <color theme="1"/>
        <rFont val="Times New Roman"/>
        <family val="1"/>
      </rPr>
      <t xml:space="preserve"> Notice: </t>
    </r>
    <r>
      <rPr>
        <sz val="10.5"/>
        <color theme="1"/>
        <rFont val="Times New Roman"/>
        <family val="1"/>
      </rPr>
      <t xml:space="preserve">Before the proposed date for commencement of work on site give minimum notice of 14 days . </t>
    </r>
  </si>
  <si>
    <t>1.7.2.5</t>
  </si>
  <si>
    <t>Monitoring</t>
  </si>
  <si>
    <r>
      <rPr>
        <b/>
        <sz val="10.5"/>
        <color theme="1"/>
        <rFont val="Times New Roman"/>
        <family val="1"/>
      </rPr>
      <t>Progress:</t>
    </r>
    <r>
      <rPr>
        <sz val="10.5"/>
        <color theme="1"/>
        <rFont val="Times New Roman"/>
        <family val="1"/>
      </rPr>
      <t xml:space="preserve"> Record on a copy of the programme kept on site. </t>
    </r>
  </si>
  <si>
    <r>
      <rPr>
        <b/>
        <sz val="10.5"/>
        <color theme="1"/>
        <rFont val="Times New Roman"/>
        <family val="1"/>
      </rPr>
      <t xml:space="preserve">Avoiding delays: </t>
    </r>
    <r>
      <rPr>
        <sz val="10.5"/>
        <color theme="1"/>
        <rFont val="Times New Roman"/>
        <family val="1"/>
      </rPr>
      <t>If any circumstances arise which may affect the progress of the Works submit proposals or take other action as appropriate to minimize any delay and to recover any lost time.</t>
    </r>
  </si>
  <si>
    <r>
      <t xml:space="preserve">KPI's: </t>
    </r>
    <r>
      <rPr>
        <sz val="10.5"/>
        <color theme="1"/>
        <rFont val="Times New Roman"/>
        <family val="1"/>
      </rPr>
      <t xml:space="preserve">List and description of key performance indicators (KPI's) to be maintained by Contractor. </t>
    </r>
  </si>
  <si>
    <t>1.7.2.6</t>
  </si>
  <si>
    <t>Notification of compensation events</t>
  </si>
  <si>
    <t>1.7.2.7</t>
  </si>
  <si>
    <t>Project progress meetings</t>
  </si>
  <si>
    <r>
      <rPr>
        <b/>
        <sz val="10.5"/>
        <color theme="1"/>
        <rFont val="Times New Roman"/>
        <family val="1"/>
      </rPr>
      <t xml:space="preserve">General: </t>
    </r>
    <r>
      <rPr>
        <sz val="10.5"/>
        <color theme="1"/>
        <rFont val="Times New Roman"/>
        <family val="1"/>
      </rPr>
      <t>Site meetings will be held to review progress and other matters arising from administration of the Contract.</t>
    </r>
  </si>
  <si>
    <r>
      <t xml:space="preserve">Agenda: </t>
    </r>
    <r>
      <rPr>
        <sz val="10.5"/>
        <color theme="1"/>
        <rFont val="Times New Roman"/>
        <family val="1"/>
      </rPr>
      <t>TBA</t>
    </r>
  </si>
  <si>
    <r>
      <rPr>
        <b/>
        <sz val="10.5"/>
        <color theme="1"/>
        <rFont val="Times New Roman"/>
        <family val="1"/>
      </rPr>
      <t xml:space="preserve">Frequency: </t>
    </r>
    <r>
      <rPr>
        <sz val="10.5"/>
        <color theme="1"/>
        <rFont val="Times New Roman"/>
        <family val="1"/>
      </rPr>
      <t>pre-start, bi-monthly progress meetings and completion</t>
    </r>
  </si>
  <si>
    <r>
      <rPr>
        <b/>
        <sz val="10.5"/>
        <color theme="1"/>
        <rFont val="Times New Roman"/>
        <family val="1"/>
      </rPr>
      <t xml:space="preserve">Location: </t>
    </r>
    <r>
      <rPr>
        <sz val="10.5"/>
        <color theme="1"/>
        <rFont val="Times New Roman"/>
        <family val="1"/>
      </rPr>
      <t xml:space="preserve">on site. </t>
    </r>
  </si>
  <si>
    <r>
      <rPr>
        <b/>
        <sz val="10.5"/>
        <color theme="1"/>
        <rFont val="Times New Roman"/>
        <family val="1"/>
      </rPr>
      <t xml:space="preserve">Accommodation: </t>
    </r>
    <r>
      <rPr>
        <sz val="10.5"/>
        <color theme="1"/>
        <rFont val="Times New Roman"/>
        <family val="1"/>
      </rPr>
      <t>Ensure availability at the time of such meetings.</t>
    </r>
  </si>
  <si>
    <r>
      <rPr>
        <b/>
        <sz val="10.5"/>
        <color theme="1"/>
        <rFont val="Times New Roman"/>
        <family val="1"/>
      </rPr>
      <t xml:space="preserve">Attendees: </t>
    </r>
    <r>
      <rPr>
        <sz val="10.5"/>
        <color theme="1"/>
        <rFont val="Times New Roman"/>
        <family val="1"/>
      </rPr>
      <t>Attend meetings and inform subcontractors and suppliers when their presence is required.</t>
    </r>
  </si>
  <si>
    <t>Chairperson (who will also take and distribute minutes): Architect</t>
  </si>
  <si>
    <t>1.7.2.8</t>
  </si>
  <si>
    <t>Contractor's progress report</t>
  </si>
  <si>
    <r>
      <rPr>
        <b/>
        <sz val="10.5"/>
        <color theme="1"/>
        <rFont val="Times New Roman"/>
        <family val="1"/>
      </rPr>
      <t xml:space="preserve">General: </t>
    </r>
    <r>
      <rPr>
        <sz val="10.5"/>
        <color theme="1"/>
        <rFont val="Times New Roman"/>
        <family val="1"/>
      </rPr>
      <t>Submit a progress report at each site meeting.</t>
    </r>
  </si>
  <si>
    <r>
      <rPr>
        <b/>
        <sz val="10.5"/>
        <color theme="1"/>
        <rFont val="Times New Roman"/>
        <family val="1"/>
      </rPr>
      <t xml:space="preserve">Content: </t>
    </r>
    <r>
      <rPr>
        <sz val="10.5"/>
        <color theme="1"/>
        <rFont val="Times New Roman"/>
        <family val="1"/>
      </rPr>
      <t>Notwithstanding the Contractor's obligations under the Contract the report must include:</t>
    </r>
  </si>
  <si>
    <t>·         A progress statement by reference to the master programme for the Works.</t>
  </si>
  <si>
    <t>·         Details of any matters materially affecting the regular progress of the Works.</t>
  </si>
  <si>
    <t>·         Subcontractors' and suppliers' progress reports.</t>
  </si>
  <si>
    <t>·         Any requirements for further drawings or details or instructions to fulfil any obligations under Clause 2.1 of the Conditions of Contract.</t>
  </si>
  <si>
    <t>1.7.2.9</t>
  </si>
  <si>
    <t>Contractor's site meetings</t>
  </si>
  <si>
    <r>
      <rPr>
        <b/>
        <sz val="10.5"/>
        <color theme="1"/>
        <rFont val="Times New Roman"/>
        <family val="1"/>
      </rPr>
      <t xml:space="preserve"> General: </t>
    </r>
    <r>
      <rPr>
        <sz val="10.5"/>
        <color theme="1"/>
        <rFont val="Times New Roman"/>
        <family val="1"/>
      </rPr>
      <t>Hold meetings with appropriate subcontractors and suppliers shortly before main site meetings to facilitate accurate reporting of progress.</t>
    </r>
  </si>
  <si>
    <t>1.7.2.10</t>
  </si>
  <si>
    <t>Photographic records</t>
  </si>
  <si>
    <t>Photographic record by Main Contractor required &amp; copied to CA</t>
  </si>
  <si>
    <t>1.7.2.11</t>
  </si>
  <si>
    <t>Early possession</t>
  </si>
  <si>
    <r>
      <rPr>
        <b/>
        <sz val="10.5"/>
        <color theme="1"/>
        <rFont val="Times New Roman"/>
        <family val="1"/>
      </rPr>
      <t>Possession/ take over of parts of the Works:</t>
    </r>
    <r>
      <rPr>
        <sz val="10.5"/>
        <color theme="1"/>
        <rFont val="Times New Roman"/>
        <family val="1"/>
      </rPr>
      <t xml:space="preserve"> As completed, provided all necessary access, services and other associated facilities are also complete.  </t>
    </r>
  </si>
  <si>
    <t>1.7.2.12</t>
  </si>
  <si>
    <t>Notice of completion</t>
  </si>
  <si>
    <r>
      <rPr>
        <b/>
        <sz val="10.5"/>
        <color theme="1"/>
        <rFont val="Times New Roman"/>
        <family val="1"/>
      </rPr>
      <t xml:space="preserve">Requirement: </t>
    </r>
    <r>
      <rPr>
        <sz val="10.5"/>
        <color theme="1"/>
        <rFont val="Times New Roman"/>
        <family val="1"/>
      </rPr>
      <t>Give notice of the anticipated dates of completion of the whole or parts of the Works.</t>
    </r>
  </si>
  <si>
    <r>
      <rPr>
        <b/>
        <sz val="10.5"/>
        <color theme="1"/>
        <rFont val="Times New Roman"/>
        <family val="1"/>
      </rPr>
      <t xml:space="preserve"> Associated works: </t>
    </r>
    <r>
      <rPr>
        <sz val="10.5"/>
        <color theme="1"/>
        <rFont val="Times New Roman"/>
        <family val="1"/>
      </rPr>
      <t>Ensure necessary access, services and facilities are complete.</t>
    </r>
  </si>
  <si>
    <r>
      <rPr>
        <b/>
        <sz val="10.5"/>
        <color theme="1"/>
        <rFont val="Times New Roman"/>
        <family val="1"/>
      </rPr>
      <t xml:space="preserve">Period of notice (minimum): </t>
    </r>
    <r>
      <rPr>
        <sz val="10.5"/>
        <color theme="1"/>
        <rFont val="Times New Roman"/>
        <family val="1"/>
      </rPr>
      <t xml:space="preserve">1 week . </t>
    </r>
  </si>
  <si>
    <t>1.7.2.13</t>
  </si>
  <si>
    <t>Extensions of time</t>
  </si>
  <si>
    <r>
      <rPr>
        <b/>
        <sz val="10.5"/>
        <color theme="1"/>
        <rFont val="Times New Roman"/>
        <family val="1"/>
      </rPr>
      <t xml:space="preserve">Notice: </t>
    </r>
    <r>
      <rPr>
        <sz val="10.5"/>
        <color theme="1"/>
        <rFont val="Times New Roman"/>
        <family val="1"/>
      </rPr>
      <t>When a notice of the cause of any delay or likely delay in the progress of the Works is given under the conditions of contract, written notice must also be given of all other causes which apply concurrently.</t>
    </r>
  </si>
  <si>
    <r>
      <rPr>
        <b/>
        <sz val="10.5"/>
        <color theme="1"/>
        <rFont val="Times New Roman"/>
        <family val="1"/>
      </rPr>
      <t xml:space="preserve"> Details:</t>
    </r>
    <r>
      <rPr>
        <sz val="10.5"/>
        <color theme="1"/>
        <rFont val="Times New Roman"/>
        <family val="1"/>
      </rPr>
      <t xml:space="preserve"> As soon as possible submit:</t>
    </r>
  </si>
  <si>
    <t>·         Relevant particulars of the expected effects, if appropriate, related to the concurrent causes.</t>
  </si>
  <si>
    <t>·         An estimate of the extent, if any, of the expected delay in the completion of the Works beyond the date for completion.</t>
  </si>
  <si>
    <t>·         All other relevant information required.</t>
  </si>
  <si>
    <t>1.7.3</t>
  </si>
  <si>
    <t>COST CONTROL</t>
  </si>
  <si>
    <t>1.7.3.1</t>
  </si>
  <si>
    <t>Cash flow forecast</t>
  </si>
  <si>
    <r>
      <rPr>
        <b/>
        <sz val="10.5"/>
        <color theme="1"/>
        <rFont val="Times New Roman"/>
        <family val="1"/>
      </rPr>
      <t xml:space="preserve"> Submission: </t>
    </r>
    <r>
      <rPr>
        <sz val="10.5"/>
        <color theme="1"/>
        <rFont val="Times New Roman"/>
        <family val="1"/>
      </rPr>
      <t>Before starting work on site, submit a forecast showing the gross valuation of the Works at the date of each Interim Certificate throughout the Contract period. Base on the programme for the Works.</t>
    </r>
  </si>
  <si>
    <r>
      <rPr>
        <b/>
        <sz val="10.5"/>
        <color theme="1"/>
        <rFont val="Times New Roman"/>
        <family val="1"/>
      </rPr>
      <t xml:space="preserve">Frequency: </t>
    </r>
    <r>
      <rPr>
        <sz val="10.5"/>
        <color theme="1"/>
        <rFont val="Times New Roman"/>
        <family val="1"/>
      </rPr>
      <t>Update monthly following issue of interim certificate</t>
    </r>
  </si>
  <si>
    <t>1.7.3.2</t>
  </si>
  <si>
    <t>Removal/ replacement of existing work</t>
  </si>
  <si>
    <r>
      <rPr>
        <b/>
        <sz val="10.5"/>
        <color theme="1"/>
        <rFont val="Times New Roman"/>
        <family val="1"/>
      </rPr>
      <t xml:space="preserve">Extent and location: </t>
    </r>
    <r>
      <rPr>
        <sz val="10.5"/>
        <color theme="1"/>
        <rFont val="Times New Roman"/>
        <family val="1"/>
      </rPr>
      <t>Agree before commencement.</t>
    </r>
  </si>
  <si>
    <r>
      <rPr>
        <b/>
        <sz val="10.5"/>
        <color theme="1"/>
        <rFont val="Times New Roman"/>
        <family val="1"/>
      </rPr>
      <t xml:space="preserve">Execution: </t>
    </r>
    <r>
      <rPr>
        <sz val="10.5"/>
        <color theme="1"/>
        <rFont val="Times New Roman"/>
        <family val="1"/>
      </rPr>
      <t>Carry out in ways that minimize the extent of work.</t>
    </r>
  </si>
  <si>
    <t>1.7.3.3</t>
  </si>
  <si>
    <t>Proposed instructions</t>
  </si>
  <si>
    <r>
      <rPr>
        <b/>
        <sz val="10.5"/>
        <color theme="1"/>
        <rFont val="Times New Roman"/>
        <family val="1"/>
      </rPr>
      <t xml:space="preserve"> Estimates: </t>
    </r>
    <r>
      <rPr>
        <sz val="10.5"/>
        <color theme="1"/>
        <rFont val="Times New Roman"/>
        <family val="1"/>
      </rPr>
      <t xml:space="preserve">If a proposed instruction requests an estimate of cost, submit without delay and in any case within seven days. </t>
    </r>
  </si>
  <si>
    <t>Include:</t>
  </si>
  <si>
    <t>·         A detailed breakdown of the cost, including any allowance for direct loss and expense.</t>
  </si>
  <si>
    <t>·         Details of any additional resources required.</t>
  </si>
  <si>
    <t>·         Details of any adjustments to be made to the programme for the Works.</t>
  </si>
  <si>
    <t>·         Any other information as is reasonably necessary to fully assess the implications of issuing such an instruction.</t>
  </si>
  <si>
    <r>
      <rPr>
        <b/>
        <sz val="10.5"/>
        <color theme="1"/>
        <rFont val="Times New Roman"/>
        <family val="1"/>
      </rPr>
      <t xml:space="preserve">Inability to comply: </t>
    </r>
    <r>
      <rPr>
        <sz val="10.5"/>
        <color theme="1"/>
        <rFont val="Times New Roman"/>
        <family val="1"/>
      </rPr>
      <t>Inform immediately if it is not possible to comply with any of the above requirements.</t>
    </r>
  </si>
  <si>
    <t>1.7.3.4</t>
  </si>
  <si>
    <t>Measurement</t>
  </si>
  <si>
    <r>
      <rPr>
        <b/>
        <sz val="10.5"/>
        <color theme="1"/>
        <rFont val="Times New Roman"/>
        <family val="1"/>
      </rPr>
      <t xml:space="preserve">Covered work: </t>
    </r>
    <r>
      <rPr>
        <sz val="10.5"/>
        <color theme="1"/>
        <rFont val="Times New Roman"/>
        <family val="1"/>
      </rPr>
      <t>Give notice before covering work required to be measured.</t>
    </r>
  </si>
  <si>
    <t>1.7.3.5</t>
  </si>
  <si>
    <t>Daywork vouchers</t>
  </si>
  <si>
    <r>
      <rPr>
        <b/>
        <sz val="10.5"/>
        <color theme="1"/>
        <rFont val="Times New Roman"/>
        <family val="1"/>
      </rPr>
      <t xml:space="preserve">Before commencing work: </t>
    </r>
    <r>
      <rPr>
        <sz val="10.5"/>
        <color theme="1"/>
        <rFont val="Times New Roman"/>
        <family val="1"/>
      </rPr>
      <t xml:space="preserve">Give reasonable notice to person countersigning daywork vouchers.  </t>
    </r>
  </si>
  <si>
    <r>
      <t>Content:</t>
    </r>
    <r>
      <rPr>
        <sz val="10.5"/>
        <color theme="1"/>
        <rFont val="Times New Roman"/>
        <family val="1"/>
      </rPr>
      <t xml:space="preserve"> Before delivery, each voucher must be:</t>
    </r>
  </si>
  <si>
    <t xml:space="preserve">·         Referenced to the instruction under which the work is authorized. </t>
  </si>
  <si>
    <t>·         Signed by the Contractor's person in charge as evidence that the operatives' names, the time daily spent by each and the equipment and products employed are correct.</t>
  </si>
  <si>
    <r>
      <t>Submit:</t>
    </r>
    <r>
      <rPr>
        <sz val="10.5"/>
        <color theme="1"/>
        <rFont val="Times New Roman"/>
        <family val="1"/>
      </rPr>
      <t xml:space="preserve"> to Architect</t>
    </r>
  </si>
  <si>
    <t>1.7.3.6</t>
  </si>
  <si>
    <t xml:space="preserve">Interim applications, valuations and payments </t>
  </si>
  <si>
    <r>
      <rPr>
        <b/>
        <sz val="10.5"/>
        <color theme="1"/>
        <rFont val="Times New Roman"/>
        <family val="1"/>
      </rPr>
      <t xml:space="preserve">Applications: </t>
    </r>
    <r>
      <rPr>
        <sz val="10.5"/>
        <color theme="1"/>
        <rFont val="Times New Roman"/>
        <family val="1"/>
      </rPr>
      <t xml:space="preserve">Include details of amounts requested due under the Contract together with all necessary supporting information. </t>
    </r>
  </si>
  <si>
    <r>
      <rPr>
        <b/>
        <sz val="10.5"/>
        <color theme="1"/>
        <rFont val="Times New Roman"/>
        <family val="1"/>
      </rPr>
      <t xml:space="preserve">Submission: </t>
    </r>
    <r>
      <rPr>
        <sz val="10.5"/>
        <color theme="1"/>
        <rFont val="Times New Roman"/>
        <family val="1"/>
      </rPr>
      <t>In accordance with established dates.</t>
    </r>
  </si>
  <si>
    <r>
      <rPr>
        <b/>
        <sz val="10.5"/>
        <color theme="1"/>
        <rFont val="Times New Roman"/>
        <family val="1"/>
      </rPr>
      <t xml:space="preserve">Valuations: </t>
    </r>
    <r>
      <rPr>
        <sz val="10.5"/>
        <color theme="1"/>
        <rFont val="Times New Roman"/>
        <family val="1"/>
      </rPr>
      <t>In accordance with established dates.</t>
    </r>
  </si>
  <si>
    <r>
      <rPr>
        <b/>
        <sz val="10.5"/>
        <color theme="1"/>
        <rFont val="Times New Roman"/>
        <family val="1"/>
      </rPr>
      <t xml:space="preserve">Payments: </t>
    </r>
    <r>
      <rPr>
        <sz val="10.5"/>
        <color theme="1"/>
        <rFont val="Times New Roman"/>
        <family val="1"/>
      </rPr>
      <t>In accordance with established dates.</t>
    </r>
  </si>
  <si>
    <t>1.7.3.7</t>
  </si>
  <si>
    <t>Products not incorporated in the works</t>
  </si>
  <si>
    <r>
      <rPr>
        <b/>
        <sz val="10.5"/>
        <color theme="1"/>
        <rFont val="Times New Roman"/>
        <family val="1"/>
      </rPr>
      <t xml:space="preserve">Ownership: </t>
    </r>
    <r>
      <rPr>
        <sz val="10.5"/>
        <color theme="1"/>
        <rFont val="Times New Roman"/>
        <family val="1"/>
      </rPr>
      <t>At the time of each valuation, supply details of those products not incorporated into the Works which are subject to any reservation of title inconsistent with passing of property as required by the Conditions of Contract, together with their respective values.</t>
    </r>
  </si>
  <si>
    <r>
      <rPr>
        <b/>
        <sz val="10.5"/>
        <color theme="1"/>
        <rFont val="Times New Roman"/>
        <family val="1"/>
      </rPr>
      <t xml:space="preserve">Evidence: </t>
    </r>
    <r>
      <rPr>
        <sz val="10.5"/>
        <color theme="1"/>
        <rFont val="Times New Roman"/>
        <family val="1"/>
      </rPr>
      <t>When requested, provide evidence of freedom of reservation of title.</t>
    </r>
  </si>
  <si>
    <t>1.7.3.8</t>
  </si>
  <si>
    <t>Payment for products stored off site</t>
  </si>
  <si>
    <t>1.7.3.9</t>
  </si>
  <si>
    <t>Labour and equipment returns</t>
  </si>
  <si>
    <r>
      <rPr>
        <b/>
        <sz val="10.5"/>
        <color theme="1"/>
        <rFont val="Times New Roman"/>
        <family val="1"/>
      </rPr>
      <t xml:space="preserve">Records: </t>
    </r>
    <r>
      <rPr>
        <sz val="10.5"/>
        <color theme="1"/>
        <rFont val="Times New Roman"/>
        <family val="1"/>
      </rPr>
      <t>Record contractor's and sub-contractor's site labour and equipment on a daily basis and submit to Architect on a weekly basis.</t>
    </r>
  </si>
  <si>
    <t>EMPLOYERS REQUIREMENTS: QUALITY STADARDS AND QUALITY CONTROL</t>
  </si>
  <si>
    <t>1.8.1</t>
  </si>
  <si>
    <t>STANDARDS OF PRODUCTS AND EXECUTIONS</t>
  </si>
  <si>
    <t>1.8.1.1</t>
  </si>
  <si>
    <t>Incomplete documentation</t>
  </si>
  <si>
    <r>
      <rPr>
        <b/>
        <sz val="10.5"/>
        <color theme="1"/>
        <rFont val="Times New Roman"/>
        <family val="1"/>
      </rPr>
      <t xml:space="preserve"> General: </t>
    </r>
    <r>
      <rPr>
        <sz val="10.5"/>
        <color theme="1"/>
        <rFont val="Times New Roman"/>
        <family val="1"/>
      </rPr>
      <t>Where and to the extent that products or work are not fully documented, they are to be:</t>
    </r>
  </si>
  <si>
    <t>·         Of a kind and standard appropriate to the nature and character of that part of the Works where they will be used.</t>
  </si>
  <si>
    <t>·         Suitable for the purposes stated or reasonably to be inferred from the project documents.</t>
  </si>
  <si>
    <t xml:space="preserve">·         Contract documents: Omissions or errors in description and/ or quantity shall not vitiate the Contract nor release the Contractor from any obligations or liabilities under the Contract.  </t>
  </si>
  <si>
    <t>1.8.1.2</t>
  </si>
  <si>
    <t>Workmanship skills</t>
  </si>
  <si>
    <r>
      <rPr>
        <b/>
        <sz val="10.5"/>
        <color theme="1"/>
        <rFont val="Times New Roman"/>
        <family val="1"/>
      </rPr>
      <t xml:space="preserve">Operatives: </t>
    </r>
    <r>
      <rPr>
        <sz val="10.5"/>
        <color theme="1"/>
        <rFont val="Times New Roman"/>
        <family val="1"/>
      </rPr>
      <t>Appropriately skilled and experienced for the type and quality of work.</t>
    </r>
  </si>
  <si>
    <r>
      <rPr>
        <b/>
        <sz val="10.5"/>
        <color theme="1"/>
        <rFont val="Times New Roman"/>
        <family val="1"/>
      </rPr>
      <t xml:space="preserve">Registration: </t>
    </r>
    <r>
      <rPr>
        <sz val="10.5"/>
        <color theme="1"/>
        <rFont val="Times New Roman"/>
        <family val="1"/>
      </rPr>
      <t>With Construction Skills Certification Scheme.</t>
    </r>
  </si>
  <si>
    <r>
      <rPr>
        <b/>
        <sz val="10.5"/>
        <color theme="1"/>
        <rFont val="Times New Roman"/>
        <family val="1"/>
      </rPr>
      <t xml:space="preserve">Evidence: </t>
    </r>
    <r>
      <rPr>
        <sz val="10.5"/>
        <color theme="1"/>
        <rFont val="Times New Roman"/>
        <family val="1"/>
      </rPr>
      <t>Operatives must produce evidence of skills/ qualifications when requested.</t>
    </r>
  </si>
  <si>
    <t>1.8.1.3</t>
  </si>
  <si>
    <t>Quality of Products</t>
  </si>
  <si>
    <r>
      <t>Generally:</t>
    </r>
    <r>
      <rPr>
        <sz val="11"/>
        <color theme="1"/>
        <rFont val="Times New Roman"/>
        <family val="1"/>
      </rPr>
      <t xml:space="preserve"> New (Proposals for recycled products may be considered).</t>
    </r>
  </si>
  <si>
    <r>
      <t>Supply of each product</t>
    </r>
    <r>
      <rPr>
        <sz val="11"/>
        <color theme="1"/>
        <rFont val="Times New Roman"/>
        <family val="1"/>
      </rPr>
      <t>: From the same source or manufacturer.</t>
    </r>
  </si>
  <si>
    <r>
      <t>Whole quantity of each product required to complete the Works:</t>
    </r>
    <r>
      <rPr>
        <sz val="11"/>
        <color theme="1"/>
        <rFont val="Times New Roman"/>
        <family val="1"/>
      </rPr>
      <t xml:space="preserve"> Consistent in kind, size, quality and overall appearance.</t>
    </r>
  </si>
  <si>
    <r>
      <t>Tolerances:</t>
    </r>
    <r>
      <rPr>
        <sz val="11"/>
        <color theme="1"/>
        <rFont val="Times New Roman"/>
        <family val="1"/>
      </rPr>
      <t xml:space="preserve"> Where critical, measure a sufficient quantity to determine compliance.</t>
    </r>
  </si>
  <si>
    <r>
      <t>Deterioration:</t>
    </r>
    <r>
      <rPr>
        <sz val="11"/>
        <color theme="1"/>
        <rFont val="Times New Roman"/>
        <family val="1"/>
      </rPr>
      <t xml:space="preserve"> Prevent. Order in suitable quantities to a programme and use in appropriate sequence.</t>
    </r>
  </si>
  <si>
    <t>1.8.1.4</t>
  </si>
  <si>
    <t>Quality of execution</t>
  </si>
  <si>
    <r>
      <t>Generally:</t>
    </r>
    <r>
      <rPr>
        <sz val="11"/>
        <color theme="1"/>
        <rFont val="Times New Roman"/>
        <family val="1"/>
      </rPr>
      <t xml:space="preserve"> Fix, apply, install or lay products securely, accurately, plumb, neatly and in alignment.</t>
    </r>
  </si>
  <si>
    <r>
      <t>Colour batching:</t>
    </r>
    <r>
      <rPr>
        <sz val="11"/>
        <color theme="1"/>
        <rFont val="Times New Roman"/>
        <family val="1"/>
      </rPr>
      <t xml:space="preserve"> Do not use different colour batches where they can be seen together.</t>
    </r>
  </si>
  <si>
    <r>
      <t>Dimensions:</t>
    </r>
    <r>
      <rPr>
        <sz val="11"/>
        <color theme="1"/>
        <rFont val="Times New Roman"/>
        <family val="1"/>
      </rPr>
      <t xml:space="preserve"> Check on-site dimensions.</t>
    </r>
  </si>
  <si>
    <r>
      <t>Finished work:</t>
    </r>
    <r>
      <rPr>
        <sz val="11"/>
        <color theme="1"/>
        <rFont val="Times New Roman"/>
        <family val="1"/>
      </rPr>
      <t xml:space="preserve"> Not defective, e.g. not damaged, disfigured, dirty, faulty, or out of tolerance.</t>
    </r>
  </si>
  <si>
    <r>
      <t>Location and fixing of products:</t>
    </r>
    <r>
      <rPr>
        <sz val="11"/>
        <color theme="1"/>
        <rFont val="Times New Roman"/>
        <family val="1"/>
      </rPr>
      <t xml:space="preserve"> Adjust joints open to view so they are even and regular.</t>
    </r>
  </si>
  <si>
    <t>1.8.1.5</t>
  </si>
  <si>
    <t>Compliance</t>
  </si>
  <si>
    <r>
      <t>Compliance with proprietary specifications:</t>
    </r>
    <r>
      <rPr>
        <sz val="11"/>
        <color theme="1"/>
        <rFont val="Times New Roman"/>
        <family val="1"/>
      </rPr>
      <t xml:space="preserve"> Retain on site evidence that the proprietary product specified has been supplied.</t>
    </r>
  </si>
  <si>
    <r>
      <t>Compliance with performance specifications:</t>
    </r>
    <r>
      <rPr>
        <sz val="11"/>
        <color theme="1"/>
        <rFont val="Times New Roman"/>
        <family val="1"/>
      </rPr>
      <t xml:space="preserve"> Submit evidence of compliance, including test reports indicating:</t>
    </r>
  </si>
  <si>
    <r>
      <t>·</t>
    </r>
    <r>
      <rPr>
        <sz val="7"/>
        <color theme="1"/>
        <rFont val="Times New Roman"/>
        <family val="1"/>
      </rPr>
      <t xml:space="preserve">         </t>
    </r>
    <r>
      <rPr>
        <sz val="11"/>
        <color theme="1"/>
        <rFont val="Times New Roman"/>
        <family val="1"/>
      </rPr>
      <t>Properties tested.</t>
    </r>
  </si>
  <si>
    <r>
      <t>·</t>
    </r>
    <r>
      <rPr>
        <sz val="7"/>
        <color theme="1"/>
        <rFont val="Times New Roman"/>
        <family val="1"/>
      </rPr>
      <t xml:space="preserve">         </t>
    </r>
    <r>
      <rPr>
        <sz val="11"/>
        <color theme="1"/>
        <rFont val="Times New Roman"/>
        <family val="1"/>
      </rPr>
      <t>Pass/ fail criteria.</t>
    </r>
  </si>
  <si>
    <r>
      <t>·</t>
    </r>
    <r>
      <rPr>
        <sz val="7"/>
        <color theme="1"/>
        <rFont val="Times New Roman"/>
        <family val="1"/>
      </rPr>
      <t xml:space="preserve">         </t>
    </r>
    <r>
      <rPr>
        <sz val="11"/>
        <color theme="1"/>
        <rFont val="Times New Roman"/>
        <family val="1"/>
      </rPr>
      <t>Test methods and procedures.</t>
    </r>
  </si>
  <si>
    <r>
      <t>·</t>
    </r>
    <r>
      <rPr>
        <sz val="7"/>
        <color theme="1"/>
        <rFont val="Times New Roman"/>
        <family val="1"/>
      </rPr>
      <t xml:space="preserve">         </t>
    </r>
    <r>
      <rPr>
        <sz val="11"/>
        <color theme="1"/>
        <rFont val="Times New Roman"/>
        <family val="1"/>
      </rPr>
      <t>Test results.</t>
    </r>
  </si>
  <si>
    <r>
      <t>·</t>
    </r>
    <r>
      <rPr>
        <sz val="7"/>
        <color theme="1"/>
        <rFont val="Times New Roman"/>
        <family val="1"/>
      </rPr>
      <t xml:space="preserve">         </t>
    </r>
    <r>
      <rPr>
        <sz val="11"/>
        <color theme="1"/>
        <rFont val="Times New Roman"/>
        <family val="1"/>
      </rPr>
      <t>Identity of testing agency.</t>
    </r>
  </si>
  <si>
    <r>
      <t>·</t>
    </r>
    <r>
      <rPr>
        <sz val="7"/>
        <color theme="1"/>
        <rFont val="Times New Roman"/>
        <family val="1"/>
      </rPr>
      <t xml:space="preserve">         </t>
    </r>
    <r>
      <rPr>
        <sz val="11"/>
        <color theme="1"/>
        <rFont val="Times New Roman"/>
        <family val="1"/>
      </rPr>
      <t>Test dates and times.</t>
    </r>
  </si>
  <si>
    <r>
      <t>·</t>
    </r>
    <r>
      <rPr>
        <sz val="7"/>
        <color theme="1"/>
        <rFont val="Times New Roman"/>
        <family val="1"/>
      </rPr>
      <t xml:space="preserve">         </t>
    </r>
    <r>
      <rPr>
        <sz val="11"/>
        <color theme="1"/>
        <rFont val="Times New Roman"/>
        <family val="1"/>
      </rPr>
      <t>Identities of witnesses.</t>
    </r>
  </si>
  <si>
    <r>
      <t>·</t>
    </r>
    <r>
      <rPr>
        <sz val="7"/>
        <color theme="1"/>
        <rFont val="Times New Roman"/>
        <family val="1"/>
      </rPr>
      <t xml:space="preserve">         </t>
    </r>
    <r>
      <rPr>
        <sz val="11"/>
        <color theme="1"/>
        <rFont val="Times New Roman"/>
        <family val="1"/>
      </rPr>
      <t>Analysis of results.</t>
    </r>
  </si>
  <si>
    <t>1.8.1.6</t>
  </si>
  <si>
    <t>Inspections</t>
  </si>
  <si>
    <r>
      <t>Products and executions:</t>
    </r>
    <r>
      <rPr>
        <sz val="11"/>
        <color theme="1"/>
        <rFont val="Times New Roman"/>
        <family val="1"/>
      </rPr>
      <t xml:space="preserve"> Inspection or any other action must not be taken as approval unless confirmed in writing referring to:</t>
    </r>
  </si>
  <si>
    <r>
      <t>·</t>
    </r>
    <r>
      <rPr>
        <sz val="7"/>
        <color theme="1"/>
        <rFont val="Times New Roman"/>
        <family val="1"/>
      </rPr>
      <t xml:space="preserve">         </t>
    </r>
    <r>
      <rPr>
        <sz val="11"/>
        <color theme="1"/>
        <rFont val="Times New Roman"/>
        <family val="1"/>
      </rPr>
      <t>Date of inspection.</t>
    </r>
  </si>
  <si>
    <r>
      <t>·</t>
    </r>
    <r>
      <rPr>
        <sz val="7"/>
        <color theme="1"/>
        <rFont val="Times New Roman"/>
        <family val="1"/>
      </rPr>
      <t xml:space="preserve">         </t>
    </r>
    <r>
      <rPr>
        <sz val="11"/>
        <color theme="1"/>
        <rFont val="Times New Roman"/>
        <family val="1"/>
      </rPr>
      <t>Part of the work inspected.</t>
    </r>
  </si>
  <si>
    <r>
      <t>·</t>
    </r>
    <r>
      <rPr>
        <sz val="7"/>
        <color theme="1"/>
        <rFont val="Times New Roman"/>
        <family val="1"/>
      </rPr>
      <t xml:space="preserve">         </t>
    </r>
    <r>
      <rPr>
        <sz val="11"/>
        <color theme="1"/>
        <rFont val="Times New Roman"/>
        <family val="1"/>
      </rPr>
      <t>Respects or characteristics which are approved.</t>
    </r>
  </si>
  <si>
    <r>
      <t>·</t>
    </r>
    <r>
      <rPr>
        <sz val="7"/>
        <color theme="1"/>
        <rFont val="Times New Roman"/>
        <family val="1"/>
      </rPr>
      <t xml:space="preserve">         </t>
    </r>
    <r>
      <rPr>
        <sz val="11"/>
        <color theme="1"/>
        <rFont val="Times New Roman"/>
        <family val="1"/>
      </rPr>
      <t>Extent and purpose of the approval.</t>
    </r>
  </si>
  <si>
    <r>
      <t>·</t>
    </r>
    <r>
      <rPr>
        <sz val="7"/>
        <color theme="1"/>
        <rFont val="Times New Roman"/>
        <family val="1"/>
      </rPr>
      <t xml:space="preserve">         </t>
    </r>
    <r>
      <rPr>
        <sz val="11"/>
        <color theme="1"/>
        <rFont val="Times New Roman"/>
        <family val="1"/>
      </rPr>
      <t>Any associated conditions.</t>
    </r>
  </si>
  <si>
    <t>1.8.1.7</t>
  </si>
  <si>
    <t>Related Work</t>
  </si>
  <si>
    <r>
      <t>Details:</t>
    </r>
    <r>
      <rPr>
        <sz val="11"/>
        <color theme="1"/>
        <rFont val="Times New Roman"/>
        <family val="1"/>
      </rPr>
      <t xml:space="preserve"> Provide all trades with necessary details of related types of work. Before starting each new type or section of work ensure previous related work is:</t>
    </r>
  </si>
  <si>
    <r>
      <t>·</t>
    </r>
    <r>
      <rPr>
        <sz val="7"/>
        <color theme="1"/>
        <rFont val="Times New Roman"/>
        <family val="1"/>
      </rPr>
      <t xml:space="preserve">         </t>
    </r>
    <r>
      <rPr>
        <sz val="11"/>
        <color theme="1"/>
        <rFont val="Times New Roman"/>
        <family val="1"/>
      </rPr>
      <t>Appropriately complete.</t>
    </r>
  </si>
  <si>
    <r>
      <t>·</t>
    </r>
    <r>
      <rPr>
        <sz val="7"/>
        <color theme="1"/>
        <rFont val="Times New Roman"/>
        <family val="1"/>
      </rPr>
      <t xml:space="preserve">         </t>
    </r>
    <r>
      <rPr>
        <sz val="11"/>
        <color theme="1"/>
        <rFont val="Times New Roman"/>
        <family val="1"/>
      </rPr>
      <t>In accordance with the project documents.</t>
    </r>
  </si>
  <si>
    <r>
      <t>·</t>
    </r>
    <r>
      <rPr>
        <sz val="7"/>
        <color theme="1"/>
        <rFont val="Times New Roman"/>
        <family val="1"/>
      </rPr>
      <t xml:space="preserve">         </t>
    </r>
    <r>
      <rPr>
        <sz val="11"/>
        <color theme="1"/>
        <rFont val="Times New Roman"/>
        <family val="1"/>
      </rPr>
      <t>To a suitable standard.</t>
    </r>
  </si>
  <si>
    <r>
      <t>·</t>
    </r>
    <r>
      <rPr>
        <sz val="7"/>
        <color theme="1"/>
        <rFont val="Times New Roman"/>
        <family val="1"/>
      </rPr>
      <t xml:space="preserve">         </t>
    </r>
    <r>
      <rPr>
        <sz val="11"/>
        <color theme="1"/>
        <rFont val="Times New Roman"/>
        <family val="1"/>
      </rPr>
      <t>In a suitable condition to receive the new work.</t>
    </r>
  </si>
  <si>
    <r>
      <t>Preparatory work:</t>
    </r>
    <r>
      <rPr>
        <sz val="11"/>
        <color theme="1"/>
        <rFont val="Times New Roman"/>
        <family val="1"/>
      </rPr>
      <t xml:space="preserve"> Ensure all necessary preparatory work has been carried out.</t>
    </r>
  </si>
  <si>
    <t>1.8.1.8</t>
  </si>
  <si>
    <t>Manufactures recommendations/ instructions</t>
  </si>
  <si>
    <r>
      <t>General:</t>
    </r>
    <r>
      <rPr>
        <sz val="11"/>
        <color theme="1"/>
        <rFont val="Times New Roman"/>
        <family val="1"/>
      </rPr>
      <t xml:space="preserve"> Comply with manufacturer's printed recommendations and instructions current on the date of the Invitation to tender.</t>
    </r>
  </si>
  <si>
    <r>
      <t>Changes to recommendations or instructions</t>
    </r>
    <r>
      <rPr>
        <sz val="11"/>
        <color theme="1"/>
        <rFont val="Times New Roman"/>
        <family val="1"/>
      </rPr>
      <t>: Submit details.</t>
    </r>
  </si>
  <si>
    <r>
      <t>Ancillary products and accessories:</t>
    </r>
    <r>
      <rPr>
        <sz val="11"/>
        <color theme="1"/>
        <rFont val="Times New Roman"/>
        <family val="1"/>
      </rPr>
      <t xml:space="preserve"> Use those supplied or recommended by main product manufacturer.</t>
    </r>
  </si>
  <si>
    <r>
      <t>Agrément certified products:</t>
    </r>
    <r>
      <rPr>
        <sz val="11"/>
        <color theme="1"/>
        <rFont val="Times New Roman"/>
        <family val="1"/>
      </rPr>
      <t xml:space="preserve"> Comply with limitations, recommendations and requirements of relevant valid certificates.</t>
    </r>
  </si>
  <si>
    <t>1.8.1.9</t>
  </si>
  <si>
    <t>Water for the works</t>
  </si>
  <si>
    <r>
      <t>Mains supply:</t>
    </r>
    <r>
      <rPr>
        <sz val="11"/>
        <color theme="1"/>
        <rFont val="Times New Roman"/>
        <family val="1"/>
      </rPr>
      <t xml:space="preserve"> Clean and uncontaminated. </t>
    </r>
  </si>
  <si>
    <r>
      <t>Other:</t>
    </r>
    <r>
      <rPr>
        <sz val="11"/>
        <color theme="1"/>
        <rFont val="Times New Roman"/>
        <family val="1"/>
      </rPr>
      <t xml:space="preserve"> Do not use until: </t>
    </r>
  </si>
  <si>
    <r>
      <t>·</t>
    </r>
    <r>
      <rPr>
        <sz val="7"/>
        <color theme="1"/>
        <rFont val="Times New Roman"/>
        <family val="1"/>
      </rPr>
      <t xml:space="preserve">         </t>
    </r>
    <r>
      <rPr>
        <sz val="11"/>
        <color theme="1"/>
        <rFont val="Times New Roman"/>
        <family val="1"/>
      </rPr>
      <t xml:space="preserve">Evidence of suitability is provided. </t>
    </r>
  </si>
  <si>
    <r>
      <t>·</t>
    </r>
    <r>
      <rPr>
        <sz val="7"/>
        <color theme="1"/>
        <rFont val="Times New Roman"/>
        <family val="1"/>
      </rPr>
      <t xml:space="preserve">         </t>
    </r>
    <r>
      <rPr>
        <sz val="11"/>
        <color theme="1"/>
        <rFont val="Times New Roman"/>
        <family val="1"/>
      </rPr>
      <t>Tested to BS EN 1008 if instructed.</t>
    </r>
  </si>
  <si>
    <t>1.8.2</t>
  </si>
  <si>
    <t>SAMPLES/ APPROVALS</t>
  </si>
  <si>
    <t>1.8.2.1</t>
  </si>
  <si>
    <t>Samples</t>
  </si>
  <si>
    <r>
      <t>Products or executions:</t>
    </r>
    <r>
      <rPr>
        <sz val="11"/>
        <color theme="1"/>
        <rFont val="Times New Roman"/>
        <family val="1"/>
      </rPr>
      <t xml:space="preserve"> Comply with all other specification requirements and in respect of the stated or implied characteristics either:</t>
    </r>
  </si>
  <si>
    <r>
      <t>·</t>
    </r>
    <r>
      <rPr>
        <sz val="7"/>
        <color theme="1"/>
        <rFont val="Times New Roman"/>
        <family val="1"/>
      </rPr>
      <t xml:space="preserve">         </t>
    </r>
    <r>
      <rPr>
        <sz val="11"/>
        <color theme="1"/>
        <rFont val="Times New Roman"/>
        <family val="1"/>
      </rPr>
      <t xml:space="preserve">To an express approval. </t>
    </r>
  </si>
  <si>
    <r>
      <t>·</t>
    </r>
    <r>
      <rPr>
        <sz val="7"/>
        <color theme="1"/>
        <rFont val="Times New Roman"/>
        <family val="1"/>
      </rPr>
      <t xml:space="preserve">         </t>
    </r>
    <r>
      <rPr>
        <sz val="11"/>
        <color theme="1"/>
        <rFont val="Times New Roman"/>
        <family val="1"/>
      </rPr>
      <t>To match a sample expressly approved as a standard for the purpose.</t>
    </r>
  </si>
  <si>
    <t>1.8.2.2</t>
  </si>
  <si>
    <t>Approval of products</t>
  </si>
  <si>
    <r>
      <t>Submissions, samples, inspections and tests:</t>
    </r>
    <r>
      <rPr>
        <sz val="11"/>
        <color theme="1"/>
        <rFont val="Times New Roman"/>
        <family val="1"/>
      </rPr>
      <t xml:space="preserve"> Undertake or arrange to suit the Works programme.</t>
    </r>
  </si>
  <si>
    <r>
      <t>Approval:</t>
    </r>
    <r>
      <rPr>
        <sz val="11"/>
        <color theme="1"/>
        <rFont val="Times New Roman"/>
        <family val="1"/>
      </rPr>
      <t xml:space="preserve"> Relates to a sample of the product and not to the product as used in the Works. Do not confirm orders or use the product until approval of the sample has been obtained. </t>
    </r>
  </si>
  <si>
    <r>
      <t>Complying sample:</t>
    </r>
    <r>
      <rPr>
        <sz val="11"/>
        <color theme="1"/>
        <rFont val="Times New Roman"/>
        <family val="1"/>
      </rPr>
      <t xml:space="preserve"> Retain in good, clean condition on site. Remove when no longer required.</t>
    </r>
  </si>
  <si>
    <t>1.8.2.3</t>
  </si>
  <si>
    <t>Approval of work executed/ mock-ups</t>
  </si>
  <si>
    <r>
      <t>Submissions, samples, inspections and tests:</t>
    </r>
    <r>
      <rPr>
        <sz val="11"/>
        <color theme="1"/>
        <rFont val="Times New Roman"/>
        <family val="1"/>
      </rPr>
      <t xml:space="preserve"> Undertake or arrange to suit the Works programme. </t>
    </r>
  </si>
  <si>
    <r>
      <t>Approval:</t>
    </r>
    <r>
      <rPr>
        <sz val="11"/>
        <color theme="1"/>
        <rFont val="Times New Roman"/>
        <family val="1"/>
      </rPr>
      <t xml:space="preserve"> Relates to the stated characteristics of the sample. (If approval of the finished work as a whole is required this is specified separately). Do not conceal, or proceed with affected work until compliance with requirements is confirmed.</t>
    </r>
  </si>
  <si>
    <t>1.8.3</t>
  </si>
  <si>
    <t>ACCURACY/ SETTING OUT</t>
  </si>
  <si>
    <t>1.8.3.1</t>
  </si>
  <si>
    <t>Accuracy of instruments</t>
  </si>
  <si>
    <r>
      <t>Accuracy in measurement:</t>
    </r>
    <r>
      <rPr>
        <sz val="11"/>
        <color theme="1"/>
        <rFont val="Times New Roman"/>
        <family val="1"/>
      </rPr>
      <t xml:space="preserve"> Use instruments and methods described in BS 5606, Appendix A </t>
    </r>
  </si>
  <si>
    <t>1.8.3.2</t>
  </si>
  <si>
    <t>Setting out</t>
  </si>
  <si>
    <r>
      <t>General:</t>
    </r>
    <r>
      <rPr>
        <sz val="11"/>
        <color theme="1"/>
        <rFont val="Times New Roman"/>
        <family val="1"/>
      </rPr>
      <t xml:space="preserve"> Submit details of methods and equipment to be used in setting out the Works.</t>
    </r>
  </si>
  <si>
    <r>
      <t>Levels and dimensions:</t>
    </r>
    <r>
      <rPr>
        <sz val="11"/>
        <color theme="1"/>
        <rFont val="Times New Roman"/>
        <family val="1"/>
      </rPr>
      <t xml:space="preserve"> Check and record the results on a copy of drawings. Notify discrepancies and obtain instructions before proceeding.</t>
    </r>
  </si>
  <si>
    <r>
      <t>Inform:</t>
    </r>
    <r>
      <rPr>
        <sz val="11"/>
        <color theme="1"/>
        <rFont val="Times New Roman"/>
        <family val="1"/>
      </rPr>
      <t xml:space="preserve"> When complete and before commencing construction.</t>
    </r>
  </si>
  <si>
    <t>1.8.3.3</t>
  </si>
  <si>
    <t>Appearance and fit</t>
  </si>
  <si>
    <r>
      <t>Tolerances and dimensions:</t>
    </r>
    <r>
      <rPr>
        <sz val="11"/>
        <color theme="1"/>
        <rFont val="Times New Roman"/>
        <family val="1"/>
      </rPr>
      <t xml:space="preserve"> If likely to be critical to execution or difficult to achieve, as early as possible either:</t>
    </r>
  </si>
  <si>
    <r>
      <t>·</t>
    </r>
    <r>
      <rPr>
        <sz val="7"/>
        <color theme="1"/>
        <rFont val="Times New Roman"/>
        <family val="1"/>
      </rPr>
      <t xml:space="preserve">         </t>
    </r>
    <r>
      <rPr>
        <sz val="11"/>
        <color theme="1"/>
        <rFont val="Times New Roman"/>
        <family val="1"/>
      </rPr>
      <t xml:space="preserve">Submit proposals; or </t>
    </r>
  </si>
  <si>
    <r>
      <t>·</t>
    </r>
    <r>
      <rPr>
        <sz val="7"/>
        <color theme="1"/>
        <rFont val="Times New Roman"/>
        <family val="1"/>
      </rPr>
      <t xml:space="preserve">         </t>
    </r>
    <r>
      <rPr>
        <sz val="11"/>
        <color theme="1"/>
        <rFont val="Times New Roman"/>
        <family val="1"/>
      </rPr>
      <t>Arrange for inspection of appearance of relevant aspects of partially finished work.</t>
    </r>
  </si>
  <si>
    <r>
      <t>General tolerances (maximum):</t>
    </r>
    <r>
      <rPr>
        <sz val="11"/>
        <color theme="1"/>
        <rFont val="Times New Roman"/>
        <family val="1"/>
      </rPr>
      <t xml:space="preserve"> To BS 5606, tables 1 and 2.</t>
    </r>
  </si>
  <si>
    <t>1.8.3.4</t>
  </si>
  <si>
    <t>Critical dimensions</t>
  </si>
  <si>
    <r>
      <t>Critical dimensions:</t>
    </r>
    <r>
      <rPr>
        <sz val="11"/>
        <color theme="1"/>
        <rFont val="Times New Roman"/>
        <family val="1"/>
      </rPr>
      <t xml:space="preserve"> Set out and construct the Works to ensure compliance with the tolerances stated on drawings.</t>
    </r>
  </si>
  <si>
    <t>1.8.3.5</t>
  </si>
  <si>
    <t>Levels of structural floors</t>
  </si>
  <si>
    <r>
      <t>Levels:</t>
    </r>
    <r>
      <rPr>
        <sz val="11"/>
        <color theme="1"/>
        <rFont val="Times New Roman"/>
        <family val="1"/>
      </rPr>
      <t xml:space="preserve"> comply with drawings and specifications</t>
    </r>
  </si>
  <si>
    <t>1.8.3.6</t>
  </si>
  <si>
    <t>Record drawings</t>
  </si>
  <si>
    <r>
      <t>Site setting out drawing:</t>
    </r>
    <r>
      <rPr>
        <sz val="11"/>
        <color theme="1"/>
        <rFont val="Times New Roman"/>
        <family val="1"/>
      </rPr>
      <t xml:space="preserve"> Record details of all grid lines, setting-out stations, benchmarks and profiles. Retain on site throughout the contract and hand over on completion.</t>
    </r>
  </si>
  <si>
    <t>1.8.4</t>
  </si>
  <si>
    <t>SERVICES</t>
  </si>
  <si>
    <t>1.8.4.1</t>
  </si>
  <si>
    <t>Services regulations</t>
  </si>
  <si>
    <r>
      <rPr>
        <b/>
        <sz val="10.5"/>
        <color theme="1"/>
        <rFont val="Times New Roman"/>
        <family val="1"/>
      </rPr>
      <t xml:space="preserve"> New or existing services:</t>
    </r>
    <r>
      <rPr>
        <sz val="10.5"/>
        <color theme="1"/>
        <rFont val="Times New Roman"/>
        <family val="1"/>
      </rPr>
      <t xml:space="preserve"> Comply with the Byelaws or Regulations of the relevant Statutory Authority.</t>
    </r>
  </si>
  <si>
    <t>1.8.4.2</t>
  </si>
  <si>
    <t>Water regulations/ byelaws notification</t>
  </si>
  <si>
    <r>
      <rPr>
        <b/>
        <sz val="10.5"/>
        <color theme="1"/>
        <rFont val="Times New Roman"/>
        <family val="1"/>
      </rPr>
      <t>Requirements:</t>
    </r>
    <r>
      <rPr>
        <b/>
        <sz val="11"/>
        <color theme="1"/>
        <rFont val="Times New Roman"/>
        <family val="1"/>
      </rPr>
      <t xml:space="preserve"> </t>
    </r>
    <r>
      <rPr>
        <sz val="11"/>
        <color theme="1"/>
        <rFont val="Times New Roman"/>
        <family val="1"/>
      </rPr>
      <t>Notify Water Undertaker of any work carried out to or which affects new or existing services and submit any required plans, diagrams and details.</t>
    </r>
  </si>
  <si>
    <r>
      <rPr>
        <b/>
        <sz val="10.5"/>
        <color theme="1"/>
        <rFont val="Times New Roman"/>
        <family val="1"/>
      </rPr>
      <t>Consent:</t>
    </r>
    <r>
      <rPr>
        <b/>
        <sz val="11"/>
        <color theme="1"/>
        <rFont val="Times New Roman"/>
        <family val="1"/>
      </rPr>
      <t xml:space="preserve"> </t>
    </r>
    <r>
      <rPr>
        <sz val="11"/>
        <color theme="1"/>
        <rFont val="Times New Roman"/>
        <family val="1"/>
      </rPr>
      <t>Allow adequate time to receive Undertaker's consent before starting work. Inform immediately if consent is withheld or is granted subject to significant conditions.</t>
    </r>
  </si>
  <si>
    <t>1.8.4.3</t>
  </si>
  <si>
    <t>Water regulations/ byelaws contractor's certificate</t>
  </si>
  <si>
    <r>
      <t>On completion of the work:</t>
    </r>
    <r>
      <rPr>
        <sz val="11"/>
        <color theme="1"/>
        <rFont val="Times New Roman"/>
        <family val="1"/>
      </rPr>
      <t xml:space="preserve"> Submit (copy where also required to the Water Undertaker) a certificate including:</t>
    </r>
  </si>
  <si>
    <r>
      <t>·</t>
    </r>
    <r>
      <rPr>
        <sz val="7"/>
        <color theme="1"/>
        <rFont val="Times New Roman"/>
        <family val="1"/>
      </rPr>
      <t xml:space="preserve">         </t>
    </r>
    <r>
      <rPr>
        <sz val="11"/>
        <color theme="1"/>
        <rFont val="Times New Roman"/>
        <family val="1"/>
      </rPr>
      <t>The address of the premises.</t>
    </r>
  </si>
  <si>
    <r>
      <t>·</t>
    </r>
    <r>
      <rPr>
        <sz val="7"/>
        <color theme="1"/>
        <rFont val="Times New Roman"/>
        <family val="1"/>
      </rPr>
      <t xml:space="preserve">         </t>
    </r>
    <r>
      <rPr>
        <sz val="11"/>
        <color theme="1"/>
        <rFont val="Times New Roman"/>
        <family val="1"/>
      </rPr>
      <t>A brief description of the new installation and/ or work carried out to an existing installation.</t>
    </r>
  </si>
  <si>
    <r>
      <t>·</t>
    </r>
    <r>
      <rPr>
        <sz val="7"/>
        <color theme="1"/>
        <rFont val="Times New Roman"/>
        <family val="1"/>
      </rPr>
      <t xml:space="preserve">         </t>
    </r>
    <r>
      <rPr>
        <sz val="11"/>
        <color theme="1"/>
        <rFont val="Times New Roman"/>
        <family val="1"/>
      </rPr>
      <t>The Contractor's name and address.</t>
    </r>
  </si>
  <si>
    <r>
      <t>·</t>
    </r>
    <r>
      <rPr>
        <sz val="7"/>
        <color theme="1"/>
        <rFont val="Times New Roman"/>
        <family val="1"/>
      </rPr>
      <t xml:space="preserve">         </t>
    </r>
    <r>
      <rPr>
        <sz val="11"/>
        <color theme="1"/>
        <rFont val="Times New Roman"/>
        <family val="1"/>
      </rPr>
      <t>A statement that the installation complies with the relevant Water Regulations or Byelaws.</t>
    </r>
  </si>
  <si>
    <r>
      <t>·</t>
    </r>
    <r>
      <rPr>
        <sz val="7"/>
        <color theme="1"/>
        <rFont val="Times New Roman"/>
        <family val="1"/>
      </rPr>
      <t xml:space="preserve">         </t>
    </r>
    <r>
      <rPr>
        <sz val="11"/>
        <color theme="1"/>
        <rFont val="Times New Roman"/>
        <family val="1"/>
      </rPr>
      <t>The name and signature of the individual responsible for checking compliance.</t>
    </r>
  </si>
  <si>
    <r>
      <t>·</t>
    </r>
    <r>
      <rPr>
        <sz val="7"/>
        <color theme="1"/>
        <rFont val="Times New Roman"/>
        <family val="1"/>
      </rPr>
      <t xml:space="preserve">         </t>
    </r>
    <r>
      <rPr>
        <sz val="11"/>
        <color theme="1"/>
        <rFont val="Times New Roman"/>
        <family val="1"/>
      </rPr>
      <t>The date on which the installation was checked.</t>
    </r>
  </si>
  <si>
    <t>1.8.4.4</t>
  </si>
  <si>
    <t>Electrical installation certificate</t>
  </si>
  <si>
    <r>
      <t>On completion of the work:</t>
    </r>
    <r>
      <rPr>
        <sz val="11"/>
        <color theme="1"/>
        <rFont val="Times New Roman"/>
        <family val="1"/>
      </rPr>
      <t xml:space="preserve"> Submit a certificate including:</t>
    </r>
  </si>
  <si>
    <r>
      <t>·</t>
    </r>
    <r>
      <rPr>
        <sz val="7"/>
        <color theme="1"/>
        <rFont val="Times New Roman"/>
        <family val="1"/>
      </rPr>
      <t xml:space="preserve">         </t>
    </r>
    <r>
      <rPr>
        <sz val="11"/>
        <color theme="1"/>
        <rFont val="Times New Roman"/>
        <family val="1"/>
      </rPr>
      <t>A statement that the installation complies with the relevant Regulations or Byelaws.</t>
    </r>
  </si>
  <si>
    <t>1.8.4.5</t>
  </si>
  <si>
    <t>Gas, oil and solid fuel appliance installation certificate</t>
  </si>
  <si>
    <r>
      <t>Building Regulations notice:</t>
    </r>
    <r>
      <rPr>
        <sz val="11"/>
        <color theme="1"/>
        <rFont val="Times New Roman"/>
        <family val="1"/>
      </rPr>
      <t xml:space="preserve"> Copy to be lodged in Building Manual</t>
    </r>
  </si>
  <si>
    <t>1.8.5</t>
  </si>
  <si>
    <t>SUPERVISION/ INSPECTION/ DEFECTIVE WORK</t>
  </si>
  <si>
    <t>1.8.5.1</t>
  </si>
  <si>
    <r>
      <t>General:</t>
    </r>
    <r>
      <rPr>
        <sz val="11"/>
        <color theme="1"/>
        <rFont val="Times New Roman"/>
        <family val="1"/>
      </rPr>
      <t xml:space="preserve"> In addition to the constant management and supervision of the Works provided by the Contractor's person in charge, all significant types of work must be under the close control of competent trade supervisors to ensure maintenance of satisfactory quality and progress.</t>
    </r>
  </si>
  <si>
    <r>
      <t>Replacement:</t>
    </r>
    <r>
      <rPr>
        <sz val="11"/>
        <color theme="1"/>
        <rFont val="Times New Roman"/>
        <family val="1"/>
      </rPr>
      <t xml:space="preserve"> Give maximum possible notice before changing person in charge or site agent.</t>
    </r>
  </si>
  <si>
    <t>1.8.5.2</t>
  </si>
  <si>
    <t>Co-ordination of engineering services</t>
  </si>
  <si>
    <r>
      <t>Suitability:</t>
    </r>
    <r>
      <rPr>
        <sz val="11"/>
        <color theme="1"/>
        <rFont val="Times New Roman"/>
        <family val="1"/>
      </rPr>
      <t xml:space="preserve"> Site organisation staff must include one or more persons with appropriate knowledge and experience of mechanical and electrical engineering services to ensure compatibility between engineering and the Works generally. </t>
    </r>
  </si>
  <si>
    <r>
      <t>Evidence:</t>
    </r>
    <r>
      <rPr>
        <sz val="11"/>
        <color theme="1"/>
        <rFont val="Times New Roman"/>
        <family val="1"/>
      </rPr>
      <t xml:space="preserve"> Submit when requested CVs or other documentary evidence relating to the staff concerned.</t>
    </r>
  </si>
  <si>
    <t>1.8.5.3</t>
  </si>
  <si>
    <t>Overtime working</t>
  </si>
  <si>
    <r>
      <t>Notice:</t>
    </r>
    <r>
      <rPr>
        <sz val="11"/>
        <color theme="1"/>
        <rFont val="Times New Roman"/>
        <family val="1"/>
      </rPr>
      <t xml:space="preserve"> Prior to overtime being worked, submit details of times, types and locations of work to be done. </t>
    </r>
  </si>
  <si>
    <r>
      <t>Minimum period of notice:</t>
    </r>
    <r>
      <rPr>
        <sz val="11"/>
        <color theme="1"/>
        <rFont val="Times New Roman"/>
        <family val="1"/>
      </rPr>
      <t xml:space="preserve"> 24 hours. </t>
    </r>
  </si>
  <si>
    <r>
      <t>Concealed work:</t>
    </r>
    <r>
      <rPr>
        <sz val="11"/>
        <color theme="1"/>
        <rFont val="Times New Roman"/>
        <family val="1"/>
      </rPr>
      <t xml:space="preserve"> If executed during overtime for which notice has not been given, it may be required to be opened up for inspection and reinstated at the Contractor's expense.</t>
    </r>
  </si>
  <si>
    <t>1.8.5.4</t>
  </si>
  <si>
    <t>Defects in existing work</t>
  </si>
  <si>
    <r>
      <t>Undocumented defects:</t>
    </r>
    <r>
      <rPr>
        <sz val="11"/>
        <color theme="1"/>
        <rFont val="Times New Roman"/>
        <family val="1"/>
      </rPr>
      <t xml:space="preserve"> When discovered, immediately give notice. Do not proceed with affected related work until response has been received.</t>
    </r>
  </si>
  <si>
    <r>
      <t>Documented remedial work:</t>
    </r>
    <r>
      <rPr>
        <sz val="11"/>
        <color theme="1"/>
        <rFont val="Times New Roman"/>
        <family val="1"/>
      </rPr>
      <t xml:space="preserve"> Do not execute work which may:</t>
    </r>
  </si>
  <si>
    <r>
      <t>·</t>
    </r>
    <r>
      <rPr>
        <sz val="7"/>
        <color theme="1"/>
        <rFont val="Times New Roman"/>
        <family val="1"/>
      </rPr>
      <t xml:space="preserve">         </t>
    </r>
    <r>
      <rPr>
        <sz val="11"/>
        <color theme="1"/>
        <rFont val="Times New Roman"/>
        <family val="1"/>
      </rPr>
      <t>Hinder access to defective products or work; or</t>
    </r>
  </si>
  <si>
    <r>
      <t>·</t>
    </r>
    <r>
      <rPr>
        <sz val="7"/>
        <color theme="1"/>
        <rFont val="Times New Roman"/>
        <family val="1"/>
      </rPr>
      <t xml:space="preserve">         </t>
    </r>
    <r>
      <rPr>
        <sz val="11"/>
        <color theme="1"/>
        <rFont val="Times New Roman"/>
        <family val="1"/>
      </rPr>
      <t>Be rendered abortive by remedial work.</t>
    </r>
  </si>
  <si>
    <t>1.8.5.5</t>
  </si>
  <si>
    <t>Access for inspection</t>
  </si>
  <si>
    <r>
      <t>Removal:</t>
    </r>
    <r>
      <rPr>
        <sz val="11"/>
        <color theme="1"/>
        <rFont val="Times New Roman"/>
        <family val="1"/>
      </rPr>
      <t xml:space="preserve"> Before removing scaffolding or other facilities for access, give notice of not less than 5 days.</t>
    </r>
  </si>
  <si>
    <t>1.8.5.6</t>
  </si>
  <si>
    <t>Tests and inspections</t>
  </si>
  <si>
    <r>
      <t>Timing:</t>
    </r>
    <r>
      <rPr>
        <sz val="11"/>
        <color theme="1"/>
        <rFont val="Times New Roman"/>
        <family val="1"/>
      </rPr>
      <t xml:space="preserve"> Agree and record dates and times of tests and inspections to enable all affected parties to be represented. </t>
    </r>
  </si>
  <si>
    <r>
      <t>Confirmation:</t>
    </r>
    <r>
      <rPr>
        <sz val="11"/>
        <color theme="1"/>
        <rFont val="Times New Roman"/>
        <family val="1"/>
      </rPr>
      <t xml:space="preserve"> One working day prior to each such test or inspection. If sample or test is not ready, agree a new date and time.</t>
    </r>
  </si>
  <si>
    <r>
      <t>Records:</t>
    </r>
    <r>
      <rPr>
        <sz val="11"/>
        <color theme="1"/>
        <rFont val="Times New Roman"/>
        <family val="1"/>
      </rPr>
      <t xml:space="preserve"> Submit a copy of test certificates and retain copies on site.</t>
    </r>
  </si>
  <si>
    <t>1.8.5.7</t>
  </si>
  <si>
    <t>Air permeability</t>
  </si>
  <si>
    <r>
      <t>Method:</t>
    </r>
    <r>
      <rPr>
        <sz val="11"/>
        <color theme="1"/>
        <rFont val="Times New Roman"/>
        <family val="1"/>
      </rPr>
      <t xml:space="preserve"> </t>
    </r>
    <r>
      <rPr>
        <b/>
        <sz val="11"/>
        <color theme="1"/>
        <rFont val="Times New Roman"/>
        <family val="1"/>
      </rPr>
      <t xml:space="preserve"> </t>
    </r>
    <r>
      <rPr>
        <sz val="11"/>
        <color theme="1"/>
        <rFont val="Times New Roman"/>
        <family val="1"/>
      </rPr>
      <t>Air test not required</t>
    </r>
  </si>
  <si>
    <r>
      <t>Performance requirements:</t>
    </r>
    <r>
      <rPr>
        <sz val="11"/>
        <color theme="1"/>
        <rFont val="Times New Roman"/>
        <family val="1"/>
      </rPr>
      <t xml:space="preserve"> </t>
    </r>
  </si>
  <si>
    <r>
      <t>Submission requirements (results):</t>
    </r>
    <r>
      <rPr>
        <sz val="11"/>
        <color theme="1"/>
        <rFont val="Times New Roman"/>
        <family val="1"/>
      </rPr>
      <t xml:space="preserve"> </t>
    </r>
  </si>
  <si>
    <t>1.8.5.8</t>
  </si>
  <si>
    <t>Continuity of thermal insulation</t>
  </si>
  <si>
    <r>
      <t>Record and report:</t>
    </r>
    <r>
      <rPr>
        <sz val="11"/>
        <color theme="1"/>
        <rFont val="Times New Roman"/>
        <family val="1"/>
      </rPr>
      <t xml:space="preserve"> Confirm that work to new, renovated or upgraded thermal elements has been carried out to conform to specification.</t>
    </r>
  </si>
  <si>
    <t xml:space="preserve"> Include:</t>
  </si>
  <si>
    <r>
      <t>·</t>
    </r>
    <r>
      <rPr>
        <sz val="7"/>
        <color theme="1"/>
        <rFont val="Times New Roman"/>
        <family val="1"/>
      </rPr>
      <t xml:space="preserve">         </t>
    </r>
    <r>
      <rPr>
        <sz val="11"/>
        <color theme="1"/>
        <rFont val="Times New Roman"/>
        <family val="1"/>
      </rPr>
      <t>The name, qualification and signature of the competent person responsible for checking compliance.</t>
    </r>
  </si>
  <si>
    <r>
      <t>Submit:</t>
    </r>
    <r>
      <rPr>
        <sz val="11"/>
        <color theme="1"/>
        <rFont val="Times New Roman"/>
        <family val="1"/>
      </rPr>
      <t xml:space="preserve"> Before completion of the Works.</t>
    </r>
  </si>
  <si>
    <r>
      <t>Copy:</t>
    </r>
    <r>
      <rPr>
        <sz val="11"/>
        <color theme="1"/>
        <rFont val="Times New Roman"/>
        <family val="1"/>
      </rPr>
      <t xml:space="preserve"> To be lodged in Building Manual.</t>
    </r>
  </si>
  <si>
    <t>1.8.5.9</t>
  </si>
  <si>
    <t>Resistance to passage of sound</t>
  </si>
  <si>
    <r>
      <t>Method:</t>
    </r>
    <r>
      <rPr>
        <sz val="11"/>
        <color theme="1"/>
        <rFont val="Times New Roman"/>
        <family val="1"/>
      </rPr>
      <t xml:space="preserve"> Specified constructions. </t>
    </r>
  </si>
  <si>
    <r>
      <t xml:space="preserve">Compliance: </t>
    </r>
    <r>
      <rPr>
        <sz val="11"/>
        <color theme="1"/>
        <rFont val="Times New Roman"/>
        <family val="1"/>
      </rPr>
      <t>submit results of testing.</t>
    </r>
  </si>
  <si>
    <r>
      <t>Copies:</t>
    </r>
    <r>
      <rPr>
        <sz val="11"/>
        <color theme="1"/>
        <rFont val="Times New Roman"/>
        <family val="1"/>
      </rPr>
      <t xml:space="preserve"> Incorporate in the Building Manual/ Home Information Pack. </t>
    </r>
  </si>
  <si>
    <t>1.8.5.10</t>
  </si>
  <si>
    <t>Energy performance certificate</t>
  </si>
  <si>
    <r>
      <t>Assessment:</t>
    </r>
    <r>
      <rPr>
        <sz val="11"/>
        <color theme="1"/>
        <rFont val="Times New Roman"/>
        <family val="1"/>
      </rPr>
      <t xml:space="preserve"> Undertaken by a member of an approved accreditation scheme. Submit details of scheme name and evidence of qualifications when requested.</t>
    </r>
  </si>
  <si>
    <r>
      <t>Building Type:</t>
    </r>
    <r>
      <rPr>
        <sz val="11"/>
        <color theme="1"/>
        <rFont val="Times New Roman"/>
        <family val="1"/>
      </rPr>
      <t xml:space="preserve"> Dwelling.</t>
    </r>
  </si>
  <si>
    <r>
      <t>Method:</t>
    </r>
    <r>
      <rPr>
        <sz val="11"/>
        <color theme="1"/>
        <rFont val="Times New Roman"/>
        <family val="1"/>
      </rPr>
      <t xml:space="preserve"> SBEM.</t>
    </r>
  </si>
  <si>
    <t xml:space="preserve">Format: </t>
  </si>
  <si>
    <r>
      <t>Certificate:</t>
    </r>
    <r>
      <rPr>
        <sz val="11"/>
        <color theme="1"/>
        <rFont val="Times New Roman"/>
        <family val="1"/>
      </rPr>
      <t xml:space="preserve"> to be incorporated in the Building Manual.</t>
    </r>
  </si>
  <si>
    <t xml:space="preserve">Report: </t>
  </si>
  <si>
    <r>
      <t>Submit:</t>
    </r>
    <r>
      <rPr>
        <sz val="11"/>
        <color theme="1"/>
        <rFont val="Times New Roman"/>
        <family val="1"/>
      </rPr>
      <t xml:space="preserve"> before date of completion stated in the contract</t>
    </r>
  </si>
  <si>
    <t>1.8.5.11</t>
  </si>
  <si>
    <t>Proposals for rectification of defective products/ executions</t>
  </si>
  <si>
    <r>
      <t>Proposals:</t>
    </r>
    <r>
      <rPr>
        <sz val="11"/>
        <color theme="1"/>
        <rFont val="Times New Roman"/>
        <family val="1"/>
      </rPr>
      <t xml:space="preserve"> Immediately any execution or product is known, or appears, to be not in accordance with the Contract, submit proposals for opening up, inspection, testing, making good, adjustment of the Contract Sum, or removal and re-execution.</t>
    </r>
  </si>
  <si>
    <r>
      <t>Acceptability:</t>
    </r>
    <r>
      <rPr>
        <sz val="11"/>
        <color theme="1"/>
        <rFont val="Times New Roman"/>
        <family val="1"/>
      </rPr>
      <t xml:space="preserve"> Such proposals may be unacceptable and contrary instructions may be issued.</t>
    </r>
  </si>
  <si>
    <t>1.8.5.12</t>
  </si>
  <si>
    <t>Measures to establish acceptability</t>
  </si>
  <si>
    <r>
      <rPr>
        <b/>
        <sz val="11"/>
        <color theme="1"/>
        <rFont val="Times New Roman"/>
        <family val="1"/>
      </rPr>
      <t>General:</t>
    </r>
    <r>
      <rPr>
        <sz val="11"/>
        <color theme="1"/>
        <rFont val="Times New Roman"/>
        <family val="1"/>
      </rPr>
      <t xml:space="preserve"> Wherever inspection or testing shows that the work, materials or goods are not in accordance with the contract and measures (e.g. testing, opening up, experimental making good) are taken to help in establishing whether or not the work is acceptable, such measures: </t>
    </r>
  </si>
  <si>
    <r>
      <t>·</t>
    </r>
    <r>
      <rPr>
        <sz val="7"/>
        <color theme="1"/>
        <rFont val="Times New Roman"/>
        <family val="1"/>
      </rPr>
      <t xml:space="preserve">         </t>
    </r>
    <r>
      <rPr>
        <sz val="11"/>
        <color theme="1"/>
        <rFont val="Times New Roman"/>
        <family val="1"/>
      </rPr>
      <t>Will be at the expense of the Contractor.</t>
    </r>
  </si>
  <si>
    <r>
      <t>·</t>
    </r>
    <r>
      <rPr>
        <sz val="7"/>
        <color theme="1"/>
        <rFont val="Times New Roman"/>
        <family val="1"/>
      </rPr>
      <t xml:space="preserve">         </t>
    </r>
    <r>
      <rPr>
        <sz val="11"/>
        <color theme="1"/>
        <rFont val="Times New Roman"/>
        <family val="1"/>
      </rPr>
      <t>Will not be considered as grounds for extension of time.</t>
    </r>
  </si>
  <si>
    <t>1.8.5.13</t>
  </si>
  <si>
    <t>Quality control</t>
  </si>
  <si>
    <r>
      <t>Procedures:</t>
    </r>
    <r>
      <rPr>
        <sz val="11"/>
        <color theme="1"/>
        <rFont val="Times New Roman"/>
        <family val="1"/>
      </rPr>
      <t xml:space="preserve"> Establish and maintain to ensure that the Works, including the work of subcontractors, comply with specified requirements.</t>
    </r>
  </si>
  <si>
    <r>
      <t>Records:</t>
    </r>
    <r>
      <rPr>
        <sz val="11"/>
        <color theme="1"/>
        <rFont val="Times New Roman"/>
        <family val="1"/>
      </rPr>
      <t xml:space="preserve"> Maintain full records, keep copies on site for inspection, and submit copies on request.</t>
    </r>
  </si>
  <si>
    <t>Content of records:</t>
  </si>
  <si>
    <r>
      <t>·</t>
    </r>
    <r>
      <rPr>
        <sz val="7"/>
        <color theme="1"/>
        <rFont val="Times New Roman"/>
        <family val="1"/>
      </rPr>
      <t xml:space="preserve">         </t>
    </r>
    <r>
      <rPr>
        <sz val="11"/>
        <color theme="1"/>
        <rFont val="Times New Roman"/>
        <family val="1"/>
      </rPr>
      <t>Identification of the element, item, batch or lot including location in the Works.</t>
    </r>
  </si>
  <si>
    <r>
      <t>·</t>
    </r>
    <r>
      <rPr>
        <sz val="7"/>
        <color theme="1"/>
        <rFont val="Times New Roman"/>
        <family val="1"/>
      </rPr>
      <t xml:space="preserve">         </t>
    </r>
    <r>
      <rPr>
        <sz val="11"/>
        <color theme="1"/>
        <rFont val="Times New Roman"/>
        <family val="1"/>
      </rPr>
      <t>Nature and dates of inspections, tests and approvals.</t>
    </r>
  </si>
  <si>
    <r>
      <t>·</t>
    </r>
    <r>
      <rPr>
        <sz val="7"/>
        <color theme="1"/>
        <rFont val="Times New Roman"/>
        <family val="1"/>
      </rPr>
      <t xml:space="preserve">         </t>
    </r>
    <r>
      <rPr>
        <sz val="11"/>
        <color theme="1"/>
        <rFont val="Times New Roman"/>
        <family val="1"/>
      </rPr>
      <t>Nature and extent of nonconforming work found.</t>
    </r>
  </si>
  <si>
    <r>
      <t>·</t>
    </r>
    <r>
      <rPr>
        <sz val="7"/>
        <color theme="1"/>
        <rFont val="Times New Roman"/>
        <family val="1"/>
      </rPr>
      <t xml:space="preserve">         </t>
    </r>
    <r>
      <rPr>
        <sz val="11"/>
        <color theme="1"/>
        <rFont val="Times New Roman"/>
        <family val="1"/>
      </rPr>
      <t>Details of corrective action.</t>
    </r>
  </si>
  <si>
    <t>1.8.6</t>
  </si>
  <si>
    <t>WORK AT OR AFTER COMPLETION</t>
  </si>
  <si>
    <t>1.8.6.1</t>
  </si>
  <si>
    <t>Work before completion</t>
  </si>
  <si>
    <r>
      <t>General:</t>
    </r>
    <r>
      <rPr>
        <sz val="11"/>
        <color theme="1"/>
        <rFont val="Times New Roman"/>
        <family val="1"/>
      </rPr>
      <t xml:space="preserve"> Make good all damage consequent upon the Works.</t>
    </r>
  </si>
  <si>
    <r>
      <t>Temporary markings, coverings and protective wrappings:</t>
    </r>
    <r>
      <rPr>
        <sz val="11"/>
        <color theme="1"/>
        <rFont val="Times New Roman"/>
        <family val="1"/>
      </rPr>
      <t xml:space="preserve"> Remove unless otherwise instructed.</t>
    </r>
  </si>
  <si>
    <r>
      <t>Cleaning:</t>
    </r>
    <r>
      <rPr>
        <sz val="11"/>
        <color theme="1"/>
        <rFont val="Times New Roman"/>
        <family val="1"/>
      </rPr>
      <t xml:space="preserve"> Clean the Works thoroughly inside and out, including all accessible ducts and voids. Remove all splashes, deposits, efflorescence, rubbish and surplus materials.</t>
    </r>
  </si>
  <si>
    <r>
      <t>Cleaning materials and methods:</t>
    </r>
    <r>
      <rPr>
        <sz val="11"/>
        <color theme="1"/>
        <rFont val="Times New Roman"/>
        <family val="1"/>
      </rPr>
      <t xml:space="preserve"> As recommended by manufacturers of products being cleaned, and must not damage or disfigure other materials or construction.</t>
    </r>
  </si>
  <si>
    <r>
      <t>COSHH dated data sheets:</t>
    </r>
    <r>
      <rPr>
        <sz val="11"/>
        <color theme="1"/>
        <rFont val="Times New Roman"/>
        <family val="1"/>
      </rPr>
      <t xml:space="preserve"> Obtain for all materials used for cleaning and ensure they are used only as recommended by their manufacturers.</t>
    </r>
  </si>
  <si>
    <r>
      <t>Minor faults:</t>
    </r>
    <r>
      <rPr>
        <sz val="11"/>
        <color theme="1"/>
        <rFont val="Times New Roman"/>
        <family val="1"/>
      </rPr>
      <t xml:space="preserve"> Touch up in newly painted work, carefully matching colour and brushing out edges. Repaint badly marked areas back to suitable breaks or junctions.</t>
    </r>
  </si>
  <si>
    <r>
      <t>Moving parts of new work:</t>
    </r>
    <r>
      <rPr>
        <sz val="11"/>
        <color theme="1"/>
        <rFont val="Times New Roman"/>
        <family val="1"/>
      </rPr>
      <t xml:space="preserve"> Adjust, ease and lubricate as necessary to ensure easy and efficient operation, including doors, windows, drawers, ironmongery, appliances, valves and controls.</t>
    </r>
  </si>
  <si>
    <t>1.8.6.2</t>
  </si>
  <si>
    <t>Security at completion</t>
  </si>
  <si>
    <r>
      <t>General:</t>
    </r>
    <r>
      <rPr>
        <sz val="11"/>
        <color theme="1"/>
        <rFont val="Times New Roman"/>
        <family val="1"/>
      </rPr>
      <t xml:space="preserve"> Leave the Works secure with, where appropriate, all accesses closed and locked.</t>
    </r>
  </si>
  <si>
    <r>
      <t>Keys:</t>
    </r>
    <r>
      <rPr>
        <sz val="11"/>
        <color theme="1"/>
        <rFont val="Times New Roman"/>
        <family val="1"/>
      </rPr>
      <t xml:space="preserve"> Account for and adequately label all keys and hand over to Employer with itemized schedule, retaining duplicate schedule signed by Employer as a receipt.</t>
    </r>
  </si>
  <si>
    <t>1.8.6.3</t>
  </si>
  <si>
    <t>Making good/ rectification of defects</t>
  </si>
  <si>
    <r>
      <t>Remedial work:</t>
    </r>
    <r>
      <rPr>
        <sz val="11"/>
        <color theme="1"/>
        <rFont val="Times New Roman"/>
        <family val="1"/>
      </rPr>
      <t xml:space="preserve"> Arrange access with Architect</t>
    </r>
  </si>
  <si>
    <r>
      <t>Rectification:</t>
    </r>
    <r>
      <rPr>
        <sz val="11"/>
        <color theme="1"/>
        <rFont val="Times New Roman"/>
        <family val="1"/>
      </rPr>
      <t xml:space="preserve"> Give reasonable notice for access to the various parts of the Works. </t>
    </r>
  </si>
  <si>
    <r>
      <t>Completion:</t>
    </r>
    <r>
      <rPr>
        <sz val="11"/>
        <color theme="1"/>
        <rFont val="Times New Roman"/>
        <family val="1"/>
      </rPr>
      <t xml:space="preserve"> Notify when remedial works have been completed.</t>
    </r>
  </si>
  <si>
    <t>1.8.6.4</t>
  </si>
  <si>
    <t>Highway/ sewer adoption</t>
  </si>
  <si>
    <t>EMPLOYERS REQUIREMENTS: SECURITY, SAFETY AND PROTECTION</t>
  </si>
  <si>
    <t>1.9.1</t>
  </si>
  <si>
    <t>SECURITY, HEALTH AND SAFETY</t>
  </si>
  <si>
    <t>1.9.1.1</t>
  </si>
  <si>
    <r>
      <t>Location:</t>
    </r>
    <r>
      <rPr>
        <sz val="11"/>
        <color theme="1"/>
        <rFont val="Times New Roman"/>
        <family val="1"/>
      </rPr>
      <t xml:space="preserve"> Integral with the project Preliminaries, including but not restricted to the following sections:</t>
    </r>
  </si>
  <si>
    <r>
      <rPr>
        <b/>
        <sz val="11"/>
        <color theme="1"/>
        <rFont val="Times New Roman"/>
        <family val="1"/>
      </rPr>
      <t>Description of project:</t>
    </r>
    <r>
      <rPr>
        <sz val="11"/>
        <color theme="1"/>
        <rFont val="Times New Roman"/>
        <family val="1"/>
      </rPr>
      <t xml:space="preserve"> Sections 1.1; 1.3; 1.4;</t>
    </r>
  </si>
  <si>
    <r>
      <rPr>
        <b/>
        <sz val="11"/>
        <color theme="1"/>
        <rFont val="Times New Roman"/>
        <family val="1"/>
      </rPr>
      <t>Client's consideration and management requirements:</t>
    </r>
    <r>
      <rPr>
        <sz val="11"/>
        <color theme="1"/>
        <rFont val="Times New Roman"/>
        <family val="1"/>
      </rPr>
      <t xml:space="preserve"> Sections 1.7; 1.9; 1.10;</t>
    </r>
  </si>
  <si>
    <r>
      <rPr>
        <b/>
        <sz val="11"/>
        <color theme="1"/>
        <rFont val="Times New Roman"/>
        <family val="1"/>
      </rPr>
      <t>Environmental restrictions and on-site risks</t>
    </r>
    <r>
      <rPr>
        <sz val="11"/>
        <color theme="1"/>
        <rFont val="Times New Roman"/>
        <family val="1"/>
      </rPr>
      <t>: Sections 1.2; 1.9.</t>
    </r>
  </si>
  <si>
    <r>
      <rPr>
        <b/>
        <sz val="11"/>
        <color theme="1"/>
        <rFont val="Times New Roman"/>
        <family val="1"/>
      </rPr>
      <t>Significant design and construction hazards:</t>
    </r>
    <r>
      <rPr>
        <sz val="11"/>
        <color theme="1"/>
        <rFont val="Times New Roman"/>
        <family val="1"/>
      </rPr>
      <t xml:space="preserve"> Section 1.3.</t>
    </r>
  </si>
  <si>
    <r>
      <rPr>
        <b/>
        <sz val="11"/>
        <color theme="1"/>
        <rFont val="Times New Roman"/>
        <family val="1"/>
      </rPr>
      <t>The Health and Safety File:</t>
    </r>
    <r>
      <rPr>
        <sz val="11"/>
        <color theme="1"/>
        <rFont val="Times New Roman"/>
        <family val="1"/>
      </rPr>
      <t xml:space="preserve"> Section 1.12.</t>
    </r>
  </si>
  <si>
    <t>1.9.1.2</t>
  </si>
  <si>
    <t>Execution hazards</t>
  </si>
  <si>
    <r>
      <t>Common hazards:</t>
    </r>
    <r>
      <rPr>
        <sz val="11"/>
        <color theme="1"/>
        <rFont val="Times New Roman"/>
        <family val="1"/>
      </rPr>
      <t xml:space="preserve"> Not listed. Control by good management and site practice. </t>
    </r>
  </si>
  <si>
    <r>
      <t>Significant hazards:</t>
    </r>
    <r>
      <rPr>
        <sz val="11"/>
        <color theme="1"/>
        <rFont val="Times New Roman"/>
        <family val="1"/>
      </rPr>
      <t xml:space="preserve"> The design of the project includes the following:</t>
    </r>
  </si>
  <si>
    <r>
      <t>·</t>
    </r>
    <r>
      <rPr>
        <sz val="7"/>
        <color theme="1"/>
        <rFont val="Times New Roman"/>
        <family val="1"/>
      </rPr>
      <t xml:space="preserve">         </t>
    </r>
    <r>
      <rPr>
        <sz val="11"/>
        <color theme="1"/>
        <rFont val="Times New Roman"/>
        <family val="1"/>
      </rPr>
      <t>See Pre-Construction Information.</t>
    </r>
  </si>
  <si>
    <t>1.9.1.3</t>
  </si>
  <si>
    <t>Product hazards</t>
  </si>
  <si>
    <r>
      <t>Hazardous substances:</t>
    </r>
    <r>
      <rPr>
        <sz val="11"/>
        <color theme="1"/>
        <rFont val="Times New Roman"/>
        <family val="1"/>
      </rPr>
      <t xml:space="preserve"> Site personnel levels must not exceed occupational exposure standards and maximum exposure limits stated in the current version of HSE document EH40: Occupational Exposure Limits.</t>
    </r>
  </si>
  <si>
    <r>
      <t>Common hazards:</t>
    </r>
    <r>
      <rPr>
        <sz val="11"/>
        <color theme="1"/>
        <rFont val="Times New Roman"/>
        <family val="1"/>
      </rPr>
      <t xml:space="preserve"> Not listed. Control by good management and site practice.</t>
    </r>
  </si>
  <si>
    <r>
      <t>Significant hazards:</t>
    </r>
    <r>
      <rPr>
        <sz val="11"/>
        <color theme="1"/>
        <rFont val="Times New Roman"/>
        <family val="1"/>
      </rPr>
      <t xml:space="preserve"> Specified construction materials include the following:</t>
    </r>
  </si>
  <si>
    <t>1.9.1.4</t>
  </si>
  <si>
    <t>Construction phase health &amp; safety plan</t>
  </si>
  <si>
    <r>
      <t>Submission:</t>
    </r>
    <r>
      <rPr>
        <sz val="11"/>
        <color theme="1"/>
        <rFont val="Times New Roman"/>
        <family val="1"/>
      </rPr>
      <t xml:space="preserve"> Present to the Employer/ Client no later than 7 days prior to possession of the site. </t>
    </r>
  </si>
  <si>
    <r>
      <t>Confirmation:</t>
    </r>
    <r>
      <rPr>
        <sz val="11"/>
        <color theme="1"/>
        <rFont val="Times New Roman"/>
        <family val="1"/>
      </rPr>
      <t xml:space="preserve"> Do not start construction work until the Employer has confirmed in writing that the Construction Phase Health and Safety Plan includes the procedures and arrangements required by CDM Regulations.</t>
    </r>
  </si>
  <si>
    <r>
      <t>Content:</t>
    </r>
    <r>
      <rPr>
        <sz val="11"/>
        <color theme="1"/>
        <rFont val="Times New Roman"/>
        <family val="1"/>
      </rPr>
      <t xml:space="preserve"> Develop the plan from and draw on the Outline Construction Phase Health and Safety Plan, claus</t>
    </r>
    <r>
      <rPr>
        <sz val="11"/>
        <rFont val="Times New Roman"/>
        <family val="1"/>
      </rPr>
      <t xml:space="preserve">e 1.9.1.4, </t>
    </r>
    <r>
      <rPr>
        <sz val="11"/>
        <color theme="1"/>
        <rFont val="Times New Roman"/>
        <family val="1"/>
      </rPr>
      <t>and the Pre-tender Health and Safety Plan/ Preconstruction information.</t>
    </r>
  </si>
  <si>
    <t>1.9.1.5</t>
  </si>
  <si>
    <t xml:space="preserve">Security  </t>
  </si>
  <si>
    <r>
      <t>Protection:</t>
    </r>
    <r>
      <rPr>
        <sz val="11"/>
        <color theme="1"/>
        <rFont val="Times New Roman"/>
        <family val="1"/>
      </rPr>
      <t xml:space="preserve"> Safeguard the site, the Works, products, materials, and any existing buildings affected by the Works from damage and theft.</t>
    </r>
  </si>
  <si>
    <r>
      <t>Access:</t>
    </r>
    <r>
      <rPr>
        <sz val="11"/>
        <color theme="1"/>
        <rFont val="Times New Roman"/>
        <family val="1"/>
      </rPr>
      <t xml:space="preserve"> Take all reasonable precautions to prevent unauthorized access to the site, the Works and adjoining property.</t>
    </r>
  </si>
  <si>
    <t>1.9.1.6</t>
  </si>
  <si>
    <t>Stability</t>
  </si>
  <si>
    <r>
      <t>Responsibility:</t>
    </r>
    <r>
      <rPr>
        <sz val="11"/>
        <color theme="1"/>
        <rFont val="Times New Roman"/>
        <family val="1"/>
      </rPr>
      <t xml:space="preserve"> Maintain the stability and structural integrity of the Works and adjacent structures during the Contract. </t>
    </r>
  </si>
  <si>
    <r>
      <t>Design loads:</t>
    </r>
    <r>
      <rPr>
        <sz val="11"/>
        <color theme="1"/>
        <rFont val="Times New Roman"/>
        <family val="1"/>
      </rPr>
      <t xml:space="preserve"> Obtain details, support as necessary and prevent overloading</t>
    </r>
  </si>
  <si>
    <t>1.9.1.7</t>
  </si>
  <si>
    <t>Occupied premises</t>
  </si>
  <si>
    <r>
      <t>Extent:</t>
    </r>
    <r>
      <rPr>
        <sz val="11"/>
        <color theme="1"/>
        <rFont val="Times New Roman"/>
        <family val="1"/>
      </rPr>
      <t xml:space="preserve"> Existing adjacent buildings will be occupied and/ or used during the Contract </t>
    </r>
  </si>
  <si>
    <r>
      <t>Works:</t>
    </r>
    <r>
      <rPr>
        <sz val="11"/>
        <color theme="1"/>
        <rFont val="Times New Roman"/>
        <family val="1"/>
      </rPr>
      <t xml:space="preserve"> Carry out without undue inconvenience and nuisance and without danger to occupants and users.</t>
    </r>
  </si>
  <si>
    <t>The whole of the Works shall be executed in such a manner as will interfere as little as possible and cause the minimum of nuisance to the occupiers and the normal activities of the Employer and those on other adjacent properties The Contractor shall take all reasonable means to mitigate dust and noise which would affect occupiers of the building.</t>
  </si>
  <si>
    <t>The Contractor shall inform occupants of adjoining buildings when the work will start and give a contact name and telephone number and ensure access to adjoining premises at all times.</t>
  </si>
  <si>
    <r>
      <t>Overtime:</t>
    </r>
    <r>
      <rPr>
        <sz val="11"/>
        <color theme="1"/>
        <rFont val="Times New Roman"/>
        <family val="1"/>
      </rPr>
      <t xml:space="preserve"> If compliance with this clause requires certain operations to be carried out during overtime, and such overtime is not required for any other reason, the extra cost will be paid to the Contractor, provided that such overtime is authorized in advance.</t>
    </r>
  </si>
  <si>
    <t>1.9.1.8</t>
  </si>
  <si>
    <t>Passes</t>
  </si>
  <si>
    <r>
      <rPr>
        <b/>
        <sz val="11"/>
        <color theme="1"/>
        <rFont val="Times New Roman"/>
        <family val="1"/>
      </rPr>
      <t xml:space="preserve">Details: </t>
    </r>
    <r>
      <rPr>
        <sz val="11"/>
        <color theme="1"/>
        <rFont val="Times New Roman"/>
        <family val="1"/>
      </rPr>
      <t>provide details of controlled areas</t>
    </r>
  </si>
  <si>
    <r>
      <rPr>
        <b/>
        <sz val="11"/>
        <color theme="1"/>
        <rFont val="Times New Roman"/>
        <family val="1"/>
      </rPr>
      <t xml:space="preserve">Procedures: </t>
    </r>
    <r>
      <rPr>
        <sz val="11"/>
        <color theme="1"/>
        <rFont val="Times New Roman"/>
        <family val="1"/>
      </rPr>
      <t>record and monitor access to controlled areas</t>
    </r>
  </si>
  <si>
    <t>1.9.1.9</t>
  </si>
  <si>
    <t>Occupiers rules and regulations</t>
  </si>
  <si>
    <r>
      <t xml:space="preserve">General: </t>
    </r>
    <r>
      <rPr>
        <sz val="11"/>
        <color theme="1"/>
        <rFont val="Times New Roman"/>
        <family val="1"/>
      </rPr>
      <t>comply with occupiers rules and regulations</t>
    </r>
  </si>
  <si>
    <t>1.9.1.10</t>
  </si>
  <si>
    <t>Use of mobile telephones</t>
  </si>
  <si>
    <r>
      <t>Use:</t>
    </r>
    <r>
      <rPr>
        <sz val="11"/>
        <color theme="1"/>
        <rFont val="Times New Roman"/>
        <family val="1"/>
      </rPr>
      <t xml:space="preserve"> Mobile telephones must only be used in designated areas.</t>
    </r>
  </si>
  <si>
    <t>1.9.1.11</t>
  </si>
  <si>
    <t>Employer's representatives site visits</t>
  </si>
  <si>
    <r>
      <t>Safety:</t>
    </r>
    <r>
      <rPr>
        <sz val="11"/>
        <color theme="1"/>
        <rFont val="Times New Roman"/>
        <family val="1"/>
      </rPr>
      <t xml:space="preserve"> Submit details in advance, to the Employer or the person identified in clause 1.1.1.5, of safety provisions and procedures (including those relating to materials, which may be deleterious), which will require their compliance when visiting the site.</t>
    </r>
  </si>
  <si>
    <r>
      <t>Protective clothing and/ or equipment:</t>
    </r>
    <r>
      <rPr>
        <sz val="11"/>
        <color theme="1"/>
        <rFont val="Times New Roman"/>
        <family val="1"/>
      </rPr>
      <t xml:space="preserve"> Provide and maintain on site for the Employer and the person stated in clause 1.1.1.5 and other visitors to the site.</t>
    </r>
  </si>
  <si>
    <t>1.9.1.12</t>
  </si>
  <si>
    <t>Working precautions/ restrictions</t>
  </si>
  <si>
    <r>
      <t>Hazardous areas:</t>
    </r>
    <r>
      <rPr>
        <sz val="11"/>
        <color theme="1"/>
        <rFont val="Times New Roman"/>
        <family val="1"/>
      </rPr>
      <t xml:space="preserve"> Operatives must take precautions as follows:</t>
    </r>
  </si>
  <si>
    <r>
      <t>·</t>
    </r>
    <r>
      <rPr>
        <sz val="7"/>
        <color theme="1"/>
        <rFont val="Times New Roman"/>
        <family val="1"/>
      </rPr>
      <t xml:space="preserve">         </t>
    </r>
    <r>
      <rPr>
        <b/>
        <sz val="11"/>
        <color theme="1"/>
        <rFont val="Times New Roman"/>
        <family val="1"/>
      </rPr>
      <t>Work area:</t>
    </r>
    <r>
      <rPr>
        <sz val="11"/>
        <color theme="1"/>
        <rFont val="Times New Roman"/>
        <family val="1"/>
      </rPr>
      <t xml:space="preserve"> as described in Pre-Construction Information. </t>
    </r>
  </si>
  <si>
    <r>
      <t>·</t>
    </r>
    <r>
      <rPr>
        <sz val="7"/>
        <color theme="1"/>
        <rFont val="Times New Roman"/>
        <family val="1"/>
      </rPr>
      <t xml:space="preserve">         </t>
    </r>
    <r>
      <rPr>
        <b/>
        <sz val="11"/>
        <color theme="1"/>
        <rFont val="Times New Roman"/>
        <family val="1"/>
      </rPr>
      <t xml:space="preserve">Permit to work: </t>
    </r>
    <r>
      <rPr>
        <sz val="11"/>
        <color theme="1"/>
        <rFont val="Times New Roman"/>
        <family val="1"/>
      </rPr>
      <t>Operatives must comply with all specified procedures</t>
    </r>
  </si>
  <si>
    <t>1.9.2</t>
  </si>
  <si>
    <t>PROTECTION AGAINST</t>
  </si>
  <si>
    <t>1.9.2.1</t>
  </si>
  <si>
    <t>Explosives</t>
  </si>
  <si>
    <r>
      <t>Use:</t>
    </r>
    <r>
      <rPr>
        <sz val="11"/>
        <color theme="1"/>
        <rFont val="Times New Roman"/>
        <family val="1"/>
      </rPr>
      <t xml:space="preserve"> Not permitted.</t>
    </r>
  </si>
  <si>
    <t>1.9.2.2</t>
  </si>
  <si>
    <t>Noise consent by local authority</t>
  </si>
  <si>
    <r>
      <t>Standard:</t>
    </r>
    <r>
      <rPr>
        <sz val="11"/>
        <color theme="1"/>
        <rFont val="Times New Roman"/>
        <family val="1"/>
      </rPr>
      <t xml:space="preserve"> Comply generally with the local authority consents to minimize noise levels during the execution of the Works.</t>
    </r>
  </si>
  <si>
    <t>1.9.2.3</t>
  </si>
  <si>
    <t>Noise control</t>
  </si>
  <si>
    <r>
      <t>Standard:</t>
    </r>
    <r>
      <rPr>
        <sz val="11"/>
        <color theme="1"/>
        <rFont val="Times New Roman"/>
        <family val="1"/>
      </rPr>
      <t xml:space="preserve"> Comply generally with the recommendations of BS 5228-1, clause 9.3 to minimize noise levels during the execution of the Works.</t>
    </r>
  </si>
  <si>
    <r>
      <t>Noise levels from the Works:</t>
    </r>
    <r>
      <rPr>
        <sz val="11"/>
        <color theme="1"/>
        <rFont val="Times New Roman"/>
        <family val="1"/>
      </rPr>
      <t xml:space="preserve"> Maximum level:80 dB(A) when measured from 1 m. </t>
    </r>
  </si>
  <si>
    <r>
      <t>Equipment:</t>
    </r>
    <r>
      <rPr>
        <sz val="11"/>
        <color theme="1"/>
        <rFont val="Times New Roman"/>
        <family val="1"/>
      </rPr>
      <t xml:space="preserve"> Fit compressors, percussion tools and vehicles with effective silencers of a type recommended by manufacturers of the compressors, tools or vehicles.</t>
    </r>
  </si>
  <si>
    <r>
      <t>Restrictions:</t>
    </r>
    <r>
      <rPr>
        <sz val="11"/>
        <color theme="1"/>
        <rFont val="Times New Roman"/>
        <family val="1"/>
      </rPr>
      <t xml:space="preserve"> Do not use:</t>
    </r>
  </si>
  <si>
    <r>
      <t>·</t>
    </r>
    <r>
      <rPr>
        <sz val="7"/>
        <color theme="1"/>
        <rFont val="Times New Roman"/>
        <family val="1"/>
      </rPr>
      <t xml:space="preserve">         </t>
    </r>
    <r>
      <rPr>
        <sz val="11"/>
        <color theme="1"/>
        <rFont val="Times New Roman"/>
        <family val="1"/>
      </rPr>
      <t xml:space="preserve">Pneumatic drills and other noisy appliances without consent </t>
    </r>
    <r>
      <rPr>
        <b/>
        <sz val="11"/>
        <color theme="1"/>
        <rFont val="Times New Roman"/>
        <family val="1"/>
      </rPr>
      <t>or</t>
    </r>
    <r>
      <rPr>
        <sz val="11"/>
        <color theme="1"/>
        <rFont val="Times New Roman"/>
        <family val="1"/>
      </rPr>
      <t xml:space="preserve"> before 8.30am and after 6.00pm</t>
    </r>
  </si>
  <si>
    <r>
      <t>·</t>
    </r>
    <r>
      <rPr>
        <sz val="7"/>
        <color theme="1"/>
        <rFont val="Times New Roman"/>
        <family val="1"/>
      </rPr>
      <t xml:space="preserve">         </t>
    </r>
    <r>
      <rPr>
        <sz val="11"/>
        <color theme="1"/>
        <rFont val="Times New Roman"/>
        <family val="1"/>
      </rPr>
      <t>Radios or other audio equipment or permit employees to use in ways or at times that may cause nuisance.</t>
    </r>
  </si>
  <si>
    <t>1.9.2.4</t>
  </si>
  <si>
    <t>Pollution control</t>
  </si>
  <si>
    <r>
      <t>Prevention:</t>
    </r>
    <r>
      <rPr>
        <sz val="11"/>
        <color theme="1"/>
        <rFont val="Times New Roman"/>
        <family val="1"/>
      </rPr>
      <t xml:space="preserve"> Protect the site, the Works and the general environment including streams and waterways against pollution. </t>
    </r>
  </si>
  <si>
    <r>
      <t>Contamination:</t>
    </r>
    <r>
      <rPr>
        <sz val="11"/>
        <color theme="1"/>
        <rFont val="Times New Roman"/>
        <family val="1"/>
      </rPr>
      <t xml:space="preserve"> If pollution occurs inform immediately, including to the appropriate Authorities and provide relevant information.</t>
    </r>
  </si>
  <si>
    <t>1.9.2.5</t>
  </si>
  <si>
    <t>Pesticides</t>
  </si>
  <si>
    <t>Use of pesticides:</t>
  </si>
  <si>
    <t>·         Use only where specified or approved, and then only suitable products as listed in the UK Pesticide Guide.</t>
  </si>
  <si>
    <t>·         Where work is near water, drainage ditches or land drains, comply with the MAFF 'Guidelines for the use of herbicides on weeds in or near water courses and lakes'.</t>
  </si>
  <si>
    <t>·         Observe all precautions recommended by the manufacturer and remove containers from site immediately they have been emptied or are no longer required.</t>
  </si>
  <si>
    <t>·         Operatives must hold a BASIS Certificate of Competence, or work under the supervision of a Certificate holder.</t>
  </si>
  <si>
    <t>1.9.2.6</t>
  </si>
  <si>
    <t>Nuisance</t>
  </si>
  <si>
    <t>1.9.2.7</t>
  </si>
  <si>
    <t>Asbestos containing materials (ACM's)</t>
  </si>
  <si>
    <r>
      <t>Duty:</t>
    </r>
    <r>
      <rPr>
        <sz val="11"/>
        <color theme="1"/>
        <rFont val="Times New Roman"/>
        <family val="1"/>
      </rPr>
      <t xml:space="preserve"> Report immediately any suspected materials discovered during execution of the Works.</t>
    </r>
  </si>
  <si>
    <r>
      <t>·</t>
    </r>
    <r>
      <rPr>
        <sz val="7"/>
        <color theme="1"/>
        <rFont val="Times New Roman"/>
        <family val="1"/>
      </rPr>
      <t xml:space="preserve">         </t>
    </r>
    <r>
      <rPr>
        <sz val="11"/>
        <color theme="1"/>
        <rFont val="Times New Roman"/>
        <family val="1"/>
      </rPr>
      <t>Do not disturb.</t>
    </r>
  </si>
  <si>
    <r>
      <t>·</t>
    </r>
    <r>
      <rPr>
        <sz val="7"/>
        <color theme="1"/>
        <rFont val="Times New Roman"/>
        <family val="1"/>
      </rPr>
      <t xml:space="preserve">         </t>
    </r>
    <r>
      <rPr>
        <sz val="11"/>
        <color theme="1"/>
        <rFont val="Times New Roman"/>
        <family val="1"/>
      </rPr>
      <t>Agree methods for safe removal or encapsulation.</t>
    </r>
  </si>
  <si>
    <t>1.9.2.8</t>
  </si>
  <si>
    <t>Antiquities</t>
  </si>
  <si>
    <r>
      <t>Duty:</t>
    </r>
    <r>
      <rPr>
        <sz val="11"/>
        <color theme="1"/>
        <rFont val="Times New Roman"/>
        <family val="1"/>
      </rPr>
      <t xml:space="preserve"> Report immediately any fossils, antiquities and other objects of interest or value discovered during execution of the works.</t>
    </r>
  </si>
  <si>
    <r>
      <t>Preservation:</t>
    </r>
    <r>
      <rPr>
        <sz val="11"/>
        <color theme="1"/>
        <rFont val="Times New Roman"/>
        <family val="1"/>
      </rPr>
      <t xml:space="preserve"> Keep objects in the exact position and condition in which they were found.</t>
    </r>
  </si>
  <si>
    <t>1.9.2.9</t>
  </si>
  <si>
    <t>Fire prevention</t>
  </si>
  <si>
    <r>
      <t>Duty:</t>
    </r>
    <r>
      <rPr>
        <sz val="11"/>
        <color theme="1"/>
        <rFont val="Times New Roman"/>
        <family val="1"/>
      </rPr>
      <t xml:space="preserve"> Prevent personal injury or death, and damage to the Works or other property from fire.</t>
    </r>
  </si>
  <si>
    <r>
      <t>Standard:</t>
    </r>
    <r>
      <rPr>
        <sz val="11"/>
        <color theme="1"/>
        <rFont val="Times New Roman"/>
        <family val="1"/>
      </rPr>
      <t xml:space="preserve"> Comply with Joint Code of Practice 'Fire Prevention on Construction Sites', published by the Construction Confederation and The Fire Protection Association (The 'Joint Fire Code').</t>
    </r>
  </si>
  <si>
    <t>1.9.2.10</t>
  </si>
  <si>
    <t>Smoking on site</t>
  </si>
  <si>
    <r>
      <t>Smoking on site:</t>
    </r>
    <r>
      <rPr>
        <sz val="11"/>
        <color theme="1"/>
        <rFont val="Times New Roman"/>
        <family val="1"/>
      </rPr>
      <t xml:space="preserve"> Not permitted.</t>
    </r>
  </si>
  <si>
    <t>1.9.2.11</t>
  </si>
  <si>
    <t>Burning on site</t>
  </si>
  <si>
    <r>
      <t>Burning on site:</t>
    </r>
    <r>
      <rPr>
        <sz val="11"/>
        <color theme="1"/>
        <rFont val="Times New Roman"/>
        <family val="1"/>
      </rPr>
      <t xml:space="preserve"> Not permitted.</t>
    </r>
  </si>
  <si>
    <t>1.9.2.12</t>
  </si>
  <si>
    <t>Moisture</t>
  </si>
  <si>
    <r>
      <t>Wetness or dampness:</t>
    </r>
    <r>
      <rPr>
        <sz val="11"/>
        <color theme="1"/>
        <rFont val="Times New Roman"/>
        <family val="1"/>
      </rPr>
      <t xml:space="preserve"> Prevent, where this may cause damage to the Works. </t>
    </r>
  </si>
  <si>
    <r>
      <t>Drying out:</t>
    </r>
    <r>
      <rPr>
        <sz val="11"/>
        <color theme="1"/>
        <rFont val="Times New Roman"/>
        <family val="1"/>
      </rPr>
      <t xml:space="preserve"> Control humidity and the application of heat to prevent:</t>
    </r>
  </si>
  <si>
    <r>
      <t>·</t>
    </r>
    <r>
      <rPr>
        <sz val="7"/>
        <color theme="1"/>
        <rFont val="Times New Roman"/>
        <family val="1"/>
      </rPr>
      <t xml:space="preserve">         </t>
    </r>
    <r>
      <rPr>
        <sz val="11"/>
        <color theme="1"/>
        <rFont val="Times New Roman"/>
        <family val="1"/>
      </rPr>
      <t>Blistering and failure of adhesion.</t>
    </r>
  </si>
  <si>
    <r>
      <t>·</t>
    </r>
    <r>
      <rPr>
        <sz val="7"/>
        <color theme="1"/>
        <rFont val="Times New Roman"/>
        <family val="1"/>
      </rPr>
      <t xml:space="preserve">         </t>
    </r>
    <r>
      <rPr>
        <sz val="11"/>
        <color theme="1"/>
        <rFont val="Times New Roman"/>
        <family val="1"/>
      </rPr>
      <t>Damage due to trapped moisture.</t>
    </r>
  </si>
  <si>
    <r>
      <t>·</t>
    </r>
    <r>
      <rPr>
        <sz val="7"/>
        <color theme="1"/>
        <rFont val="Times New Roman"/>
        <family val="1"/>
      </rPr>
      <t xml:space="preserve">         </t>
    </r>
    <r>
      <rPr>
        <sz val="11"/>
        <color theme="1"/>
        <rFont val="Times New Roman"/>
        <family val="1"/>
      </rPr>
      <t>Excessive movement.</t>
    </r>
  </si>
  <si>
    <t>1.9.2.13</t>
  </si>
  <si>
    <t>Infected timber/ contaminated materials</t>
  </si>
  <si>
    <r>
      <t>General requirements:</t>
    </r>
    <r>
      <rPr>
        <sz val="11"/>
        <color theme="1"/>
        <rFont val="Times New Roman"/>
        <family val="1"/>
      </rPr>
      <t xml:space="preserve"> Where instructed to remove timber affected by fungal/insect attack from the building, do so in a way, which will minimise the risk of infecting other parts of the building.</t>
    </r>
  </si>
  <si>
    <t>1.9.2.14</t>
  </si>
  <si>
    <t>Waste</t>
  </si>
  <si>
    <r>
      <t>Includes:</t>
    </r>
    <r>
      <rPr>
        <sz val="11"/>
        <color theme="1"/>
        <rFont val="Times New Roman"/>
        <family val="1"/>
      </rPr>
      <t xml:space="preserve"> Rubbish, debris, spoil, containers and surplus material.</t>
    </r>
  </si>
  <si>
    <r>
      <t>Minimize:</t>
    </r>
    <r>
      <rPr>
        <sz val="11"/>
        <color theme="1"/>
        <rFont val="Times New Roman"/>
        <family val="1"/>
      </rPr>
      <t xml:space="preserve"> Keep the site and Works clean and tidy.</t>
    </r>
  </si>
  <si>
    <r>
      <t>Remove:</t>
    </r>
    <r>
      <rPr>
        <sz val="11"/>
        <color theme="1"/>
        <rFont val="Times New Roman"/>
        <family val="1"/>
      </rPr>
      <t xml:space="preserve"> Frequently and dispose off site in a safe and competent manner:</t>
    </r>
  </si>
  <si>
    <r>
      <t>·</t>
    </r>
    <r>
      <rPr>
        <sz val="7"/>
        <color theme="1"/>
        <rFont val="Times New Roman"/>
        <family val="1"/>
      </rPr>
      <t xml:space="preserve">         </t>
    </r>
    <r>
      <rPr>
        <b/>
        <sz val="11"/>
        <color theme="1"/>
        <rFont val="Times New Roman"/>
        <family val="1"/>
      </rPr>
      <t>Generally:</t>
    </r>
    <r>
      <rPr>
        <sz val="11"/>
        <color theme="1"/>
        <rFont val="Times New Roman"/>
        <family val="1"/>
      </rPr>
      <t xml:space="preserve"> disposal of waste from the site the Contractor shall comply with current legislation including the Environmental Protection Act 1990 and the Landfill Regulations 2002 as amended.</t>
    </r>
  </si>
  <si>
    <r>
      <t>·</t>
    </r>
    <r>
      <rPr>
        <sz val="7"/>
        <color theme="1"/>
        <rFont val="Times New Roman"/>
        <family val="1"/>
      </rPr>
      <t xml:space="preserve">         </t>
    </r>
    <r>
      <rPr>
        <b/>
        <sz val="11"/>
        <color theme="1"/>
        <rFont val="Times New Roman"/>
        <family val="1"/>
      </rPr>
      <t>Non-hazardous material:</t>
    </r>
    <r>
      <rPr>
        <sz val="11"/>
        <color theme="1"/>
        <rFont val="Times New Roman"/>
        <family val="1"/>
      </rPr>
      <t xml:space="preserve"> In a manner approved by the Waste Regulation Authority.</t>
    </r>
  </si>
  <si>
    <r>
      <t>·</t>
    </r>
    <r>
      <rPr>
        <sz val="7"/>
        <color theme="1"/>
        <rFont val="Times New Roman"/>
        <family val="1"/>
      </rPr>
      <t xml:space="preserve">         </t>
    </r>
    <r>
      <rPr>
        <b/>
        <sz val="11"/>
        <color theme="1"/>
        <rFont val="Times New Roman"/>
        <family val="1"/>
      </rPr>
      <t>Hazardous material:</t>
    </r>
    <r>
      <rPr>
        <sz val="11"/>
        <color theme="1"/>
        <rFont val="Times New Roman"/>
        <family val="1"/>
      </rPr>
      <t xml:space="preserve"> As directed by the Waste Regulation Authority and in accordance with relevant regulations.</t>
    </r>
  </si>
  <si>
    <r>
      <t>Voids and cavities in the construction:</t>
    </r>
    <r>
      <rPr>
        <sz val="11"/>
        <color theme="1"/>
        <rFont val="Times New Roman"/>
        <family val="1"/>
      </rPr>
      <t xml:space="preserve"> Remove rubbish, dirt and residues before closing in.</t>
    </r>
  </si>
  <si>
    <r>
      <t>Waste transfer documentation:</t>
    </r>
    <r>
      <rPr>
        <sz val="11"/>
        <color theme="1"/>
        <rFont val="Times New Roman"/>
        <family val="1"/>
      </rPr>
      <t xml:space="preserve"> Retain on site.</t>
    </r>
  </si>
  <si>
    <t>1.9.2.15</t>
  </si>
  <si>
    <t>Electromagnetic interference</t>
  </si>
  <si>
    <r>
      <t>Duty:</t>
    </r>
    <r>
      <rPr>
        <sz val="11"/>
        <color theme="1"/>
        <rFont val="Times New Roman"/>
        <family val="1"/>
      </rPr>
      <t xml:space="preserve"> Prevent excessive electromagnetic disturbance to apparatus outside the site.</t>
    </r>
  </si>
  <si>
    <t>1.9.2.16</t>
  </si>
  <si>
    <t>Laser equipment</t>
  </si>
  <si>
    <r>
      <t>Construction laser equipment:</t>
    </r>
    <r>
      <rPr>
        <sz val="11"/>
        <color theme="1"/>
        <rFont val="Times New Roman"/>
        <family val="1"/>
      </rPr>
      <t xml:space="preserve"> Install, use and store in accordance with BS EN 60825-1 and the manufacturer's instructions.</t>
    </r>
  </si>
  <si>
    <r>
      <t>Class 1 or Class 2 laser equipment:</t>
    </r>
    <r>
      <rPr>
        <sz val="11"/>
        <color theme="1"/>
        <rFont val="Times New Roman"/>
        <family val="1"/>
      </rPr>
      <t xml:space="preserve"> Ensure laser beam is not set at eye level and is terminated at the end of its useful path.</t>
    </r>
  </si>
  <si>
    <r>
      <t>Class 3A and Class 3B laser equipment:</t>
    </r>
    <r>
      <rPr>
        <sz val="11"/>
        <color theme="1"/>
        <rFont val="Times New Roman"/>
        <family val="1"/>
      </rPr>
      <t xml:space="preserve"> Do not use without approval and subject to submission of a method statement on its safe use.</t>
    </r>
  </si>
  <si>
    <t>1.9.2.17</t>
  </si>
  <si>
    <t>Power activated fixing systems</t>
  </si>
  <si>
    <t>1.9.2.18</t>
  </si>
  <si>
    <t>Invasive species</t>
  </si>
  <si>
    <t xml:space="preserve">Prevention:  </t>
  </si>
  <si>
    <t>Special requirements:</t>
  </si>
  <si>
    <t>Discovery &amp; reporting:</t>
  </si>
  <si>
    <t>1.9.3</t>
  </si>
  <si>
    <t>PROTECTION</t>
  </si>
  <si>
    <t>1.9.3.1</t>
  </si>
  <si>
    <t>Existing services</t>
  </si>
  <si>
    <r>
      <t>Confirmation:</t>
    </r>
    <r>
      <rPr>
        <sz val="11"/>
        <color theme="1"/>
        <rFont val="Times New Roman"/>
        <family val="1"/>
      </rPr>
      <t xml:space="preserve"> Notify all service authorities, statutory undertakers and/ or adjacent owners of proposed works not less than one week before commencing site operations.</t>
    </r>
  </si>
  <si>
    <r>
      <t>Identification:</t>
    </r>
    <r>
      <rPr>
        <sz val="11"/>
        <color theme="1"/>
        <rFont val="Times New Roman"/>
        <family val="1"/>
      </rPr>
      <t xml:space="preserve"> Before starting work, check and mark positions of mains/ services. Where positions are not shown on drawings obtain relevant details from service authorities, statutory undertakers or other owners.</t>
    </r>
  </si>
  <si>
    <t>Work adjacent to services:</t>
  </si>
  <si>
    <r>
      <t>·</t>
    </r>
    <r>
      <rPr>
        <sz val="7"/>
        <color theme="1"/>
        <rFont val="Times New Roman"/>
        <family val="1"/>
      </rPr>
      <t xml:space="preserve">         </t>
    </r>
    <r>
      <rPr>
        <sz val="11"/>
        <color theme="1"/>
        <rFont val="Times New Roman"/>
        <family val="1"/>
      </rPr>
      <t>Comply with service authority's/ statutory undertaker's recommendations.</t>
    </r>
  </si>
  <si>
    <r>
      <t>·</t>
    </r>
    <r>
      <rPr>
        <sz val="7"/>
        <color theme="1"/>
        <rFont val="Times New Roman"/>
        <family val="1"/>
      </rPr>
      <t xml:space="preserve">         </t>
    </r>
    <r>
      <rPr>
        <sz val="11"/>
        <color theme="1"/>
        <rFont val="Times New Roman"/>
        <family val="1"/>
      </rPr>
      <t>Adequately protect, and prevent damage to services: Do not interfere with their operation without consent of service authorities/ statutory undertakers or other owners.</t>
    </r>
  </si>
  <si>
    <t xml:space="preserve">Identifying services:  </t>
  </si>
  <si>
    <r>
      <t>·</t>
    </r>
    <r>
      <rPr>
        <sz val="7"/>
        <color theme="1"/>
        <rFont val="Times New Roman"/>
        <family val="1"/>
      </rPr>
      <t xml:space="preserve">         </t>
    </r>
    <r>
      <rPr>
        <sz val="11"/>
        <color theme="1"/>
        <rFont val="Times New Roman"/>
        <family val="1"/>
      </rPr>
      <t xml:space="preserve">Below ground: Use signboards, giving type and depth; </t>
    </r>
  </si>
  <si>
    <r>
      <t>·</t>
    </r>
    <r>
      <rPr>
        <sz val="7"/>
        <color theme="1"/>
        <rFont val="Times New Roman"/>
        <family val="1"/>
      </rPr>
      <t xml:space="preserve">         </t>
    </r>
    <r>
      <rPr>
        <sz val="11"/>
        <color theme="1"/>
        <rFont val="Times New Roman"/>
        <family val="1"/>
      </rPr>
      <t>Overhead: Use headroom markers.</t>
    </r>
  </si>
  <si>
    <r>
      <t>Damage to services:</t>
    </r>
    <r>
      <rPr>
        <sz val="11"/>
        <color theme="1"/>
        <rFont val="Times New Roman"/>
        <family val="1"/>
      </rPr>
      <t xml:space="preserve"> If any results from execution of the Works:</t>
    </r>
  </si>
  <si>
    <r>
      <t>·</t>
    </r>
    <r>
      <rPr>
        <sz val="7"/>
        <color theme="1"/>
        <rFont val="Times New Roman"/>
        <family val="1"/>
      </rPr>
      <t xml:space="preserve">         </t>
    </r>
    <r>
      <rPr>
        <sz val="11"/>
        <color theme="1"/>
        <rFont val="Times New Roman"/>
        <family val="1"/>
      </rPr>
      <t>Immediately give notice and notify appropriate service authority/ statutory undertaker.</t>
    </r>
  </si>
  <si>
    <r>
      <t>·</t>
    </r>
    <r>
      <rPr>
        <sz val="7"/>
        <color theme="1"/>
        <rFont val="Times New Roman"/>
        <family val="1"/>
      </rPr>
      <t xml:space="preserve">         </t>
    </r>
    <r>
      <rPr>
        <sz val="11"/>
        <color theme="1"/>
        <rFont val="Times New Roman"/>
        <family val="1"/>
      </rPr>
      <t>Make arrangements for the work to be made good without delay to the satisfaction of service authority/ statutory undertaker or other owner as appropriate.</t>
    </r>
  </si>
  <si>
    <r>
      <t>·</t>
    </r>
    <r>
      <rPr>
        <sz val="7"/>
        <color theme="1"/>
        <rFont val="Times New Roman"/>
        <family val="1"/>
      </rPr>
      <t xml:space="preserve">         </t>
    </r>
    <r>
      <rPr>
        <sz val="11"/>
        <color theme="1"/>
        <rFont val="Times New Roman"/>
        <family val="1"/>
      </rPr>
      <t>Any measures taken to deal with an emergency will not affect the extent of the Contractor's liability.</t>
    </r>
  </si>
  <si>
    <r>
      <t>Marker tapes or protective covers:</t>
    </r>
    <r>
      <rPr>
        <sz val="11"/>
        <color theme="1"/>
        <rFont val="Times New Roman"/>
        <family val="1"/>
      </rPr>
      <t xml:space="preserve"> Replace, if disturbed during site operations, to service authority's/ statutory undertaker's recommendations.</t>
    </r>
  </si>
  <si>
    <t>1.9.3.2</t>
  </si>
  <si>
    <t>Roads &amp; footpaths</t>
  </si>
  <si>
    <r>
      <t>Duty:</t>
    </r>
    <r>
      <rPr>
        <sz val="11"/>
        <color theme="1"/>
        <rFont val="Times New Roman"/>
        <family val="1"/>
      </rPr>
      <t xml:space="preserve"> Maintain roads and footpaths within and adjacent to the site and keep clear of mud and debris.</t>
    </r>
  </si>
  <si>
    <r>
      <t>Damage caused by site traffic or otherwise consequent upon the Works:</t>
    </r>
    <r>
      <rPr>
        <sz val="11"/>
        <color theme="1"/>
        <rFont val="Times New Roman"/>
        <family val="1"/>
      </rPr>
      <t xml:space="preserve"> Make good to the satisfaction of the Employer, Local Authority or other owner. </t>
    </r>
  </si>
  <si>
    <t>1.9.3.3</t>
  </si>
  <si>
    <t>Existing topsoil and subsoil</t>
  </si>
  <si>
    <r>
      <t>Protection:</t>
    </r>
    <r>
      <rPr>
        <sz val="11"/>
        <color theme="1"/>
        <rFont val="Times New Roman"/>
        <family val="1"/>
      </rPr>
      <t xml:space="preserve"> Prevent damage during the course of the work.  </t>
    </r>
  </si>
  <si>
    <t>1.9.3.4</t>
  </si>
  <si>
    <t>Retained trees, shrubs and grassed areas</t>
  </si>
  <si>
    <r>
      <rPr>
        <b/>
        <sz val="11"/>
        <color theme="1"/>
        <rFont val="Times New Roman"/>
        <family val="1"/>
      </rPr>
      <t xml:space="preserve">Protection: </t>
    </r>
    <r>
      <rPr>
        <sz val="11"/>
        <color theme="1"/>
        <rFont val="Times New Roman"/>
        <family val="1"/>
      </rPr>
      <t xml:space="preserve">Prevent damage during the course of the work.  </t>
    </r>
  </si>
  <si>
    <t>1.9.3.5</t>
  </si>
  <si>
    <t>Areas of retained trees</t>
  </si>
  <si>
    <t>1.9.3.6</t>
  </si>
  <si>
    <t>Wildlife species and habitats</t>
  </si>
  <si>
    <t>1.9.3.7</t>
  </si>
  <si>
    <t xml:space="preserve">Existing features </t>
  </si>
  <si>
    <r>
      <t>Protection:</t>
    </r>
    <r>
      <rPr>
        <sz val="11"/>
        <color theme="1"/>
        <rFont val="Times New Roman"/>
        <family val="1"/>
      </rPr>
      <t xml:space="preserve"> Prevent damage to existing buildings, fences, gates, walls, roads, paved areas and other site features, which are to remain in position during execution of the Works.</t>
    </r>
  </si>
  <si>
    <t xml:space="preserve">Special requirements: </t>
  </si>
  <si>
    <t>1.9.3.8</t>
  </si>
  <si>
    <t>Existing work</t>
  </si>
  <si>
    <r>
      <t>Protection:</t>
    </r>
    <r>
      <rPr>
        <sz val="11"/>
        <color theme="1"/>
        <rFont val="Times New Roman"/>
        <family val="1"/>
      </rPr>
      <t xml:space="preserve"> Prevent damage to existing work, structures or other property during the course of the work.  </t>
    </r>
  </si>
  <si>
    <r>
      <t>Removal:</t>
    </r>
    <r>
      <rPr>
        <sz val="11"/>
        <color theme="1"/>
        <rFont val="Times New Roman"/>
        <family val="1"/>
      </rPr>
      <t xml:space="preserve"> Minimum amount necessary.</t>
    </r>
  </si>
  <si>
    <r>
      <t>Replacement work:</t>
    </r>
    <r>
      <rPr>
        <sz val="11"/>
        <color theme="1"/>
        <rFont val="Times New Roman"/>
        <family val="1"/>
      </rPr>
      <t xml:space="preserve"> To match existing.</t>
    </r>
  </si>
  <si>
    <t>1.9.3.9</t>
  </si>
  <si>
    <t>Building interiors</t>
  </si>
  <si>
    <r>
      <t>Protection:</t>
    </r>
    <r>
      <rPr>
        <sz val="11"/>
        <color theme="1"/>
        <rFont val="Times New Roman"/>
        <family val="1"/>
      </rPr>
      <t xml:space="preserve"> Prevent damage from exposure to the environment, including weather, flora, fauna, and other causes of material degradation during the course of the work. </t>
    </r>
  </si>
  <si>
    <t>1.9.3.10</t>
  </si>
  <si>
    <t>Existing furniture, fittings and equipment</t>
  </si>
  <si>
    <t>1.9.3.11</t>
  </si>
  <si>
    <t>Especially valuable and vulnerable items</t>
  </si>
  <si>
    <t>1.9.3.12/ 13</t>
  </si>
  <si>
    <t>Adjoining property &amp; restrictions</t>
  </si>
  <si>
    <t xml:space="preserve">Precautions: </t>
  </si>
  <si>
    <r>
      <t>·</t>
    </r>
    <r>
      <rPr>
        <sz val="7"/>
        <color theme="1"/>
        <rFont val="Times New Roman"/>
        <family val="1"/>
      </rPr>
      <t xml:space="preserve">         </t>
    </r>
    <r>
      <rPr>
        <sz val="11"/>
        <color theme="1"/>
        <rFont val="Times New Roman"/>
        <family val="1"/>
      </rPr>
      <t xml:space="preserve">Prevent trespass of workpeople and take precautions to prevent damage to adjoining property. </t>
    </r>
  </si>
  <si>
    <r>
      <t>·</t>
    </r>
    <r>
      <rPr>
        <sz val="7"/>
        <color theme="1"/>
        <rFont val="Times New Roman"/>
        <family val="1"/>
      </rPr>
      <t xml:space="preserve">         </t>
    </r>
    <r>
      <rPr>
        <sz val="11"/>
        <color theme="1"/>
        <rFont val="Times New Roman"/>
        <family val="1"/>
      </rPr>
      <t>Pay all charges.</t>
    </r>
  </si>
  <si>
    <r>
      <t>·</t>
    </r>
    <r>
      <rPr>
        <sz val="7"/>
        <color theme="1"/>
        <rFont val="Times New Roman"/>
        <family val="1"/>
      </rPr>
      <t xml:space="preserve">         </t>
    </r>
    <r>
      <rPr>
        <sz val="11"/>
        <color theme="1"/>
        <rFont val="Times New Roman"/>
        <family val="1"/>
      </rPr>
      <t xml:space="preserve">Remove and make good on completion or when directed. </t>
    </r>
  </si>
  <si>
    <r>
      <t>Damage:</t>
    </r>
    <r>
      <rPr>
        <sz val="11"/>
        <color theme="1"/>
        <rFont val="Times New Roman"/>
        <family val="1"/>
      </rPr>
      <t xml:space="preserve"> Bear cost of repairing damage arising from execution of the Works.  </t>
    </r>
  </si>
  <si>
    <t>1.9.3.14</t>
  </si>
  <si>
    <t>Existing structures</t>
  </si>
  <si>
    <r>
      <t>Duty:</t>
    </r>
    <r>
      <rPr>
        <sz val="11"/>
        <color theme="1"/>
        <rFont val="Times New Roman"/>
        <family val="1"/>
      </rPr>
      <t xml:space="preserve"> Check proposed methods of work for effects on adjacent structures inside and outside the site boundary. </t>
    </r>
  </si>
  <si>
    <r>
      <t>Supports:</t>
    </r>
    <r>
      <rPr>
        <sz val="11"/>
        <color theme="1"/>
        <rFont val="Times New Roman"/>
        <family val="1"/>
      </rPr>
      <t xml:space="preserve"> During execution of the Works:</t>
    </r>
  </si>
  <si>
    <r>
      <t>·</t>
    </r>
    <r>
      <rPr>
        <sz val="7"/>
        <color theme="1"/>
        <rFont val="Times New Roman"/>
        <family val="1"/>
      </rPr>
      <t xml:space="preserve">         </t>
    </r>
    <r>
      <rPr>
        <sz val="11"/>
        <color theme="1"/>
        <rFont val="Times New Roman"/>
        <family val="1"/>
      </rPr>
      <t>Provide and maintain all incidental shoring, strutting, needling and other supports as may be necessary to preserve stability of existing structures on the site or adjoining, which may be endangered or affected by the Works.</t>
    </r>
  </si>
  <si>
    <r>
      <t>·</t>
    </r>
    <r>
      <rPr>
        <sz val="7"/>
        <color theme="1"/>
        <rFont val="Times New Roman"/>
        <family val="1"/>
      </rPr>
      <t xml:space="preserve">         </t>
    </r>
    <r>
      <rPr>
        <sz val="11"/>
        <color theme="1"/>
        <rFont val="Times New Roman"/>
        <family val="1"/>
      </rPr>
      <t xml:space="preserve">Do not remove until new work is strong enough to support existing structure. </t>
    </r>
  </si>
  <si>
    <r>
      <t>·</t>
    </r>
    <r>
      <rPr>
        <sz val="7"/>
        <color theme="1"/>
        <rFont val="Times New Roman"/>
        <family val="1"/>
      </rPr>
      <t xml:space="preserve">         </t>
    </r>
    <r>
      <rPr>
        <sz val="11"/>
        <color theme="1"/>
        <rFont val="Times New Roman"/>
        <family val="1"/>
      </rPr>
      <t>Prevent overstressing of completed work when removing supports.</t>
    </r>
  </si>
  <si>
    <r>
      <t>Adjacent structures:</t>
    </r>
    <r>
      <rPr>
        <sz val="11"/>
        <color theme="1"/>
        <rFont val="Times New Roman"/>
        <family val="1"/>
      </rPr>
      <t xml:space="preserve"> Monitor and immediately report excessive movement.</t>
    </r>
  </si>
  <si>
    <r>
      <t>Standard:</t>
    </r>
    <r>
      <rPr>
        <sz val="11"/>
        <color theme="1"/>
        <rFont val="Times New Roman"/>
        <family val="1"/>
      </rPr>
      <t xml:space="preserve"> Comply with BS 5975 and BS EN 12812.</t>
    </r>
  </si>
  <si>
    <t>1.9.3.15</t>
  </si>
  <si>
    <t>Materials for recycling and/or re-use</t>
  </si>
  <si>
    <r>
      <t>Duty:</t>
    </r>
    <r>
      <rPr>
        <sz val="11"/>
        <color theme="1"/>
        <rFont val="Times New Roman"/>
        <family val="1"/>
      </rPr>
      <t xml:space="preserve"> Sort and prevent damage to stated products or materials, clean off bedding and jointing materials and other contaminants.</t>
    </r>
  </si>
  <si>
    <r>
      <t>Storage:</t>
    </r>
    <r>
      <rPr>
        <sz val="11"/>
        <color theme="1"/>
        <rFont val="Times New Roman"/>
        <family val="1"/>
      </rPr>
      <t xml:space="preserve"> Stack neatly and protect until required by the Employer or for use in the Works as instructed.</t>
    </r>
  </si>
  <si>
    <t>1.10.</t>
  </si>
  <si>
    <t>EMPLOYERS REQUIREMENTS: SPECIFIC LIMITATIONS ON METHOD/ SEQUENCE/ TIMING</t>
  </si>
  <si>
    <t>1.10.1</t>
  </si>
  <si>
    <t>GENERAL</t>
  </si>
  <si>
    <t>1.10.1.1</t>
  </si>
  <si>
    <t>Limitations</t>
  </si>
  <si>
    <r>
      <t>Scope:</t>
    </r>
    <r>
      <rPr>
        <sz val="11"/>
        <color theme="1"/>
        <rFont val="Times New Roman"/>
        <family val="1"/>
      </rPr>
      <t xml:space="preserve"> The limitations described in this section are supplementary to limitations described or implicit in information given in other sections or on the drawings.</t>
    </r>
  </si>
  <si>
    <t>1.10.2</t>
  </si>
  <si>
    <t>DESIGN CONSTRAINTS</t>
  </si>
  <si>
    <r>
      <t>Details:</t>
    </r>
    <r>
      <rPr>
        <sz val="11"/>
        <color theme="1"/>
        <rFont val="Times New Roman"/>
        <family val="1"/>
      </rPr>
      <t xml:space="preserve"> </t>
    </r>
  </si>
  <si>
    <t>1.10.3</t>
  </si>
  <si>
    <t>METHOD/ SEQUENCE OF WORK</t>
  </si>
  <si>
    <r>
      <t xml:space="preserve">Sequence requirements : </t>
    </r>
    <r>
      <rPr>
        <sz val="11"/>
        <rFont val="Times New Roman"/>
        <family val="1"/>
      </rPr>
      <t>The preferred Main Contractor will be invited to meet the kitchen installer and design team prior to acceptance to discuss programme and sequencing.</t>
    </r>
  </si>
  <si>
    <r>
      <t>Specific Limitations:</t>
    </r>
    <r>
      <rPr>
        <sz val="11"/>
        <color theme="1"/>
        <rFont val="Times New Roman"/>
        <family val="1"/>
      </rPr>
      <t xml:space="preserve"> Include the following in the programme:</t>
    </r>
  </si>
  <si>
    <r>
      <t>·</t>
    </r>
    <r>
      <rPr>
        <sz val="7"/>
        <color theme="1"/>
        <rFont val="Times New Roman"/>
        <family val="1"/>
      </rPr>
      <t xml:space="preserve">         </t>
    </r>
    <r>
      <rPr>
        <sz val="11"/>
        <color theme="1"/>
        <rFont val="Times New Roman"/>
        <family val="1"/>
      </rPr>
      <t xml:space="preserve">method statement for approval by the Architect for all work operations. </t>
    </r>
  </si>
  <si>
    <r>
      <t>Scaffolding:</t>
    </r>
    <r>
      <rPr>
        <sz val="11"/>
        <color theme="1"/>
        <rFont val="Times New Roman"/>
        <family val="1"/>
      </rPr>
      <t xml:space="preserve"> Make available to subcontractors and others at all times.</t>
    </r>
  </si>
  <si>
    <t>- Ensure that standing scaffolding is erected early enough and / or dismantled late enough to suit the programmes of all Sub-Contractors.</t>
  </si>
  <si>
    <t>- All scaffolding to have "saftag" inspection record visible at all times.</t>
  </si>
  <si>
    <t>- All scaffolding externally, to have Heras fencing protection. Heras fencing to be erected prior to erection of the scaffolding. All scaffolding to be accessible by stair and not ladder.</t>
  </si>
  <si>
    <t>1.10.4</t>
  </si>
  <si>
    <t>USE OR DISPOSAL OF MATERIALS FOUND</t>
  </si>
  <si>
    <r>
      <t>Specific limitations:</t>
    </r>
    <r>
      <rPr>
        <sz val="11"/>
        <color theme="1"/>
        <rFont val="Times New Roman"/>
        <family val="1"/>
      </rPr>
      <t xml:space="preserve"> ensure that materials for disposal off site are taken to a properly licensed tip. </t>
    </r>
  </si>
  <si>
    <t>1.10.6</t>
  </si>
  <si>
    <t>WORKING HOURS</t>
  </si>
  <si>
    <t>Definition</t>
  </si>
  <si>
    <r>
      <t>Work hours:</t>
    </r>
    <r>
      <rPr>
        <sz val="11"/>
        <color theme="1"/>
        <rFont val="Times New Roman"/>
        <family val="1"/>
      </rPr>
      <t xml:space="preserve"> 8.00 am - 5.00 pm. </t>
    </r>
  </si>
  <si>
    <r>
      <t>Normal hours:</t>
    </r>
    <r>
      <rPr>
        <sz val="11"/>
        <color theme="1"/>
        <rFont val="Times New Roman"/>
        <family val="1"/>
      </rPr>
      <t xml:space="preserve"> </t>
    </r>
  </si>
  <si>
    <t>1.10.7</t>
  </si>
  <si>
    <t>COMPLETION OF ANY SECTION OR PART OF THE WORKS</t>
  </si>
  <si>
    <t>1.10.7.1</t>
  </si>
  <si>
    <t>Employer requirements for possession</t>
  </si>
  <si>
    <r>
      <t>General:</t>
    </r>
    <r>
      <rPr>
        <sz val="11"/>
        <color theme="1"/>
        <rFont val="Times New Roman"/>
        <family val="1"/>
      </rPr>
      <t xml:space="preserve"> Where the Employer is to take possession of any section or part of the Works and such section or part will, after its possession, depend for its adequate functioning on work located elsewhere on the site: Complete such other work in time to permit such possession to take place.</t>
    </r>
  </si>
  <si>
    <t>1.10.7.2</t>
  </si>
  <si>
    <t>Remainder of the works</t>
  </si>
  <si>
    <r>
      <t>Remainder of the Works:</t>
    </r>
    <r>
      <rPr>
        <sz val="11"/>
        <color theme="1"/>
        <rFont val="Times New Roman"/>
        <family val="1"/>
      </rPr>
      <t xml:space="preserve"> During execution, ensure that completed sections or parts of the Works have continuous and adequate provision of services, fire precautions, means of escape and safe access.</t>
    </r>
  </si>
  <si>
    <t>EMPLOYERS REQUIREMENTS: SITE ACCOMMODATION/ SERVICES/ FACILITIES/ TEMPORARY WORK</t>
  </si>
  <si>
    <t>1.11.1</t>
  </si>
  <si>
    <t>GENERALY</t>
  </si>
  <si>
    <t>1.11.1.1</t>
  </si>
  <si>
    <t>Spoil heaps, temporary works and services</t>
  </si>
  <si>
    <r>
      <t>Location:</t>
    </r>
    <r>
      <rPr>
        <sz val="11"/>
        <color theme="1"/>
        <rFont val="Times New Roman"/>
        <family val="1"/>
      </rPr>
      <t xml:space="preserve"> Give notice of intended siting. </t>
    </r>
  </si>
  <si>
    <r>
      <t>Maintenance:</t>
    </r>
    <r>
      <rPr>
        <sz val="11"/>
        <color theme="1"/>
        <rFont val="Times New Roman"/>
        <family val="1"/>
      </rPr>
      <t xml:space="preserve"> Alter, adapt and move as necessary. Remove when no longer required and make good.</t>
    </r>
  </si>
  <si>
    <t>1.11.2</t>
  </si>
  <si>
    <t>SITE ACCOMMODATION</t>
  </si>
  <si>
    <t>1.11.2.1</t>
  </si>
  <si>
    <t>Room for meetings</t>
  </si>
  <si>
    <r>
      <t>Facilities:</t>
    </r>
    <r>
      <rPr>
        <sz val="11"/>
        <color theme="1"/>
        <rFont val="Times New Roman"/>
        <family val="1"/>
      </rPr>
      <t xml:space="preserve"> Provide suitable temporary accommodation for site meetings, adequately heated and lit. The room may be part of the Contractor's own site offices.</t>
    </r>
  </si>
  <si>
    <r>
      <t>Furniture and Equipment:</t>
    </r>
    <r>
      <rPr>
        <sz val="11"/>
        <color theme="1"/>
        <rFont val="Times New Roman"/>
        <family val="1"/>
      </rPr>
      <t xml:space="preserve"> Provide table and chairs for 12 people.</t>
    </r>
  </si>
  <si>
    <t>1.11.2.2</t>
  </si>
  <si>
    <t>Site offices</t>
  </si>
  <si>
    <r>
      <rPr>
        <b/>
        <sz val="10.5"/>
        <color theme="1"/>
        <rFont val="Times New Roman"/>
        <family val="1"/>
      </rPr>
      <t xml:space="preserve">Facilities: </t>
    </r>
    <r>
      <rPr>
        <sz val="10.5"/>
        <color theme="1"/>
        <rFont val="Times New Roman"/>
        <family val="1"/>
      </rPr>
      <t>The Contractor shall not be required to provide and maintain upon the Site suitable offices. On site toilets will however be required.</t>
    </r>
  </si>
  <si>
    <t>1.11.2.3</t>
  </si>
  <si>
    <t>Off-site offices / room for meetings</t>
  </si>
  <si>
    <r>
      <rPr>
        <b/>
        <sz val="10.5"/>
        <color theme="1"/>
        <rFont val="Times New Roman"/>
        <family val="1"/>
      </rPr>
      <t>Facilities:</t>
    </r>
    <r>
      <rPr>
        <sz val="10.5"/>
        <color theme="1"/>
        <rFont val="Times New Roman"/>
        <family val="1"/>
      </rPr>
      <t xml:space="preserve"> No specific requirement.</t>
    </r>
  </si>
  <si>
    <t>1.11.2.4</t>
  </si>
  <si>
    <t>Sanitary accommodation</t>
  </si>
  <si>
    <t>Will be required.</t>
  </si>
  <si>
    <t>1.11.2.5</t>
  </si>
  <si>
    <t>Use of accommodation/ land not included in the site</t>
  </si>
  <si>
    <r>
      <rPr>
        <b/>
        <sz val="10.5"/>
        <color theme="1"/>
        <rFont val="Times New Roman"/>
        <family val="1"/>
      </rPr>
      <t>Existing accommodation:</t>
    </r>
    <r>
      <rPr>
        <sz val="10.5"/>
        <color theme="1"/>
        <rFont val="Times New Roman"/>
        <family val="1"/>
      </rPr>
      <t xml:space="preserve"> Not Applicable</t>
    </r>
  </si>
  <si>
    <t>1.11.2.6</t>
  </si>
  <si>
    <t>Car parking</t>
  </si>
  <si>
    <t>Requirements: Contractor to make suitable arrangements.</t>
  </si>
  <si>
    <t>1.11.3</t>
  </si>
  <si>
    <t>SERVICES AND FACILITIES</t>
  </si>
  <si>
    <t>1.11.3.1</t>
  </si>
  <si>
    <t>Lighting</t>
  </si>
  <si>
    <r>
      <t>Finishing work and inspection:</t>
    </r>
    <r>
      <rPr>
        <sz val="11"/>
        <color theme="1"/>
        <rFont val="Times New Roman"/>
        <family val="1"/>
      </rPr>
      <t xml:space="preserve"> Provide temporary lighting, the intensity and direction of which closely resembles that delivered by the permanent installation.</t>
    </r>
  </si>
  <si>
    <t>1.11.3.2</t>
  </si>
  <si>
    <t>Lighting and power</t>
  </si>
  <si>
    <t>As required by Contractor,  Contractor to provide all power required at their own cost.</t>
  </si>
  <si>
    <t>1.11.3.3</t>
  </si>
  <si>
    <t>Water</t>
  </si>
  <si>
    <t>As required by Contractor,  Contractor to provide all water required at their own cost.</t>
  </si>
  <si>
    <t>1.11.3.4</t>
  </si>
  <si>
    <t>Contractors on-site telephones</t>
  </si>
  <si>
    <t>As required by Contractor.</t>
  </si>
  <si>
    <t>1.11.3.5</t>
  </si>
  <si>
    <t>Mobile telephones</t>
  </si>
  <si>
    <r>
      <rPr>
        <b/>
        <sz val="11"/>
        <color theme="1"/>
        <rFont val="Times New Roman"/>
        <family val="1"/>
      </rPr>
      <t xml:space="preserve">Direct communication: </t>
    </r>
    <r>
      <rPr>
        <sz val="11"/>
        <color theme="1"/>
        <rFont val="Times New Roman"/>
        <family val="1"/>
      </rPr>
      <t>As soon as practicable after the Date of Possession provide the Contractor's person in charge with a mobile telephone</t>
    </r>
  </si>
  <si>
    <t>1.11.3.6</t>
  </si>
  <si>
    <t>Telephones</t>
  </si>
  <si>
    <t>1.11.3.7</t>
  </si>
  <si>
    <t>Fax installation</t>
  </si>
  <si>
    <t>1.11.3.8</t>
  </si>
  <si>
    <t>Computers</t>
  </si>
  <si>
    <t>1.11.3.9</t>
  </si>
  <si>
    <t>E-mail and internet facilities</t>
  </si>
  <si>
    <t>1.11.3.10</t>
  </si>
  <si>
    <t>Photocopier</t>
  </si>
  <si>
    <t>1.11.3.11</t>
  </si>
  <si>
    <t>Temperature and humidity</t>
  </si>
  <si>
    <t>1.11.3.12</t>
  </si>
  <si>
    <t>Use of permanent heating systems</t>
  </si>
  <si>
    <r>
      <rPr>
        <b/>
        <sz val="11"/>
        <color theme="1"/>
        <rFont val="Times New Roman"/>
        <family val="1"/>
      </rPr>
      <t xml:space="preserve">Permanent heating installation: </t>
    </r>
    <r>
      <rPr>
        <sz val="11"/>
        <color theme="1"/>
        <rFont val="Times New Roman"/>
        <family val="1"/>
      </rPr>
      <t>May not be used for drying out the Works and controlling temperature and humidity levels without specific written agreement of the Employer.</t>
    </r>
  </si>
  <si>
    <t>If used:</t>
  </si>
  <si>
    <r>
      <t>·</t>
    </r>
    <r>
      <rPr>
        <sz val="7"/>
        <color theme="1"/>
        <rFont val="Times New Roman"/>
        <family val="1"/>
      </rPr>
      <t xml:space="preserve">         </t>
    </r>
    <r>
      <rPr>
        <sz val="11"/>
        <color theme="1"/>
        <rFont val="Times New Roman"/>
        <family val="1"/>
      </rPr>
      <t>Take responsibility for operation, maintenance and remedial work.</t>
    </r>
  </si>
  <si>
    <r>
      <t>·</t>
    </r>
    <r>
      <rPr>
        <sz val="7"/>
        <color theme="1"/>
        <rFont val="Times New Roman"/>
        <family val="1"/>
      </rPr>
      <t xml:space="preserve">         </t>
    </r>
    <r>
      <rPr>
        <sz val="11"/>
        <color theme="1"/>
        <rFont val="Times New Roman"/>
        <family val="1"/>
      </rPr>
      <t>Arrange supervision by and indemnification of the appropriate Subcontractors.</t>
    </r>
  </si>
  <si>
    <r>
      <t>·</t>
    </r>
    <r>
      <rPr>
        <sz val="7"/>
        <color theme="1"/>
        <rFont val="Times New Roman"/>
        <family val="1"/>
      </rPr>
      <t xml:space="preserve">         </t>
    </r>
    <r>
      <rPr>
        <sz val="11"/>
        <color theme="1"/>
        <rFont val="Times New Roman"/>
        <family val="1"/>
      </rPr>
      <t>Pay costs arising.</t>
    </r>
  </si>
  <si>
    <t>1.11.3.13</t>
  </si>
  <si>
    <t>Beneficial use of installed systems</t>
  </si>
  <si>
    <r>
      <t>Permanent systems:</t>
    </r>
    <r>
      <rPr>
        <sz val="11"/>
        <color theme="1"/>
        <rFont val="Times New Roman"/>
        <family val="1"/>
      </rPr>
      <t xml:space="preserve"> Unless specific permission is given by the Employer and installer, do not use for any purpose other than running in, testing and commissioning.</t>
    </r>
  </si>
  <si>
    <r>
      <t>Other uses:</t>
    </r>
    <r>
      <rPr>
        <sz val="11"/>
        <color theme="1"/>
        <rFont val="Times New Roman"/>
        <family val="1"/>
      </rPr>
      <t xml:space="preserve"> If permission is given for any other use of a system before the Works are accepted as complete, it must be subject to a separate written agreement between the parties and in accordance with the recommended procedures given in NJCC Guidance Note 10.</t>
    </r>
  </si>
  <si>
    <t>1.11.3.14</t>
  </si>
  <si>
    <t>Meter readings</t>
  </si>
  <si>
    <r>
      <t>Charges for service supplies:</t>
    </r>
    <r>
      <rPr>
        <sz val="11"/>
        <color theme="1"/>
        <rFont val="Times New Roman"/>
        <family val="1"/>
      </rPr>
      <t xml:space="preserve"> Where to be apportioned ensure that:</t>
    </r>
  </si>
  <si>
    <r>
      <t>·</t>
    </r>
    <r>
      <rPr>
        <sz val="7"/>
        <color theme="1"/>
        <rFont val="Times New Roman"/>
        <family val="1"/>
      </rPr>
      <t xml:space="preserve">         </t>
    </r>
    <r>
      <rPr>
        <sz val="11"/>
        <color theme="1"/>
        <rFont val="Times New Roman"/>
        <family val="1"/>
      </rPr>
      <t>Meter readings are taken by relevant authority at possession and/ or completion as appropriate.</t>
    </r>
  </si>
  <si>
    <r>
      <t>·</t>
    </r>
    <r>
      <rPr>
        <sz val="7"/>
        <color theme="1"/>
        <rFont val="Times New Roman"/>
        <family val="1"/>
      </rPr>
      <t xml:space="preserve">         </t>
    </r>
    <r>
      <rPr>
        <sz val="11"/>
        <color theme="1"/>
        <rFont val="Times New Roman"/>
        <family val="1"/>
      </rPr>
      <t>Copies of readings are supplied to interested parties.</t>
    </r>
  </si>
  <si>
    <t>1.11.3.15</t>
  </si>
  <si>
    <t>Thermometers</t>
  </si>
  <si>
    <r>
      <t>General:</t>
    </r>
    <r>
      <rPr>
        <sz val="11"/>
        <color theme="1"/>
        <rFont val="Times New Roman"/>
        <family val="1"/>
      </rPr>
      <t xml:space="preserve"> Provide on site and maintain in accurate condition a maximum and minimum thermometer for measuring atmospheric shade temperature, in an approved location.</t>
    </r>
  </si>
  <si>
    <t>1.11.3.16</t>
  </si>
  <si>
    <t>Surveying equipment</t>
  </si>
  <si>
    <t>1.11.3.17</t>
  </si>
  <si>
    <t>Personal protective equipment</t>
  </si>
  <si>
    <r>
      <t>General:</t>
    </r>
    <r>
      <rPr>
        <sz val="11"/>
        <color theme="1"/>
        <rFont val="Times New Roman"/>
        <family val="1"/>
      </rPr>
      <t xml:space="preserve"> Provide for the sole use of those acting on behalf of the Employer, in sizes to be specified:</t>
    </r>
  </si>
  <si>
    <r>
      <t>·</t>
    </r>
    <r>
      <rPr>
        <sz val="7"/>
        <color theme="1"/>
        <rFont val="Times New Roman"/>
        <family val="1"/>
      </rPr>
      <t xml:space="preserve">         </t>
    </r>
    <r>
      <rPr>
        <sz val="11"/>
        <color theme="1"/>
        <rFont val="Times New Roman"/>
        <family val="1"/>
      </rPr>
      <t xml:space="preserve">Safety helmets to BS EN 397, neither damaged nor time expired.                        </t>
    </r>
    <r>
      <rPr>
        <b/>
        <sz val="11"/>
        <color theme="1"/>
        <rFont val="Times New Roman"/>
        <family val="1"/>
      </rPr>
      <t>Number required:</t>
    </r>
    <r>
      <rPr>
        <sz val="11"/>
        <color theme="1"/>
        <rFont val="Times New Roman"/>
        <family val="1"/>
      </rPr>
      <t xml:space="preserve"> 6. </t>
    </r>
  </si>
  <si>
    <r>
      <t>·</t>
    </r>
    <r>
      <rPr>
        <sz val="7"/>
        <color theme="1"/>
        <rFont val="Times New Roman"/>
        <family val="1"/>
      </rPr>
      <t xml:space="preserve">         </t>
    </r>
    <r>
      <rPr>
        <sz val="11"/>
        <color theme="1"/>
        <rFont val="Times New Roman"/>
        <family val="1"/>
      </rPr>
      <t xml:space="preserve">High visibility waistcoats to BS EN 471 Class 2. Number required: 6. </t>
    </r>
  </si>
  <si>
    <r>
      <t>·</t>
    </r>
    <r>
      <rPr>
        <sz val="7"/>
        <color theme="1"/>
        <rFont val="Times New Roman"/>
        <family val="1"/>
      </rPr>
      <t xml:space="preserve">         </t>
    </r>
    <r>
      <rPr>
        <sz val="11"/>
        <color theme="1"/>
        <rFont val="Times New Roman"/>
        <family val="1"/>
      </rPr>
      <t xml:space="preserve">Safety boots with steel insole and toecap to BS EN ISO 20345.                                     </t>
    </r>
    <r>
      <rPr>
        <b/>
        <sz val="11"/>
        <color theme="1"/>
        <rFont val="Times New Roman"/>
        <family val="1"/>
      </rPr>
      <t>Pairs required:</t>
    </r>
    <r>
      <rPr>
        <sz val="11"/>
        <color theme="1"/>
        <rFont val="Times New Roman"/>
        <family val="1"/>
      </rPr>
      <t xml:space="preserve"> 6 . </t>
    </r>
  </si>
  <si>
    <r>
      <t>·</t>
    </r>
    <r>
      <rPr>
        <sz val="7"/>
        <color theme="1"/>
        <rFont val="Times New Roman"/>
        <family val="1"/>
      </rPr>
      <t xml:space="preserve">         </t>
    </r>
    <r>
      <rPr>
        <sz val="11"/>
        <color theme="1"/>
        <rFont val="Times New Roman"/>
        <family val="1"/>
      </rPr>
      <t>Disposable respirators to BS EN 149.FFP1S.</t>
    </r>
  </si>
  <si>
    <r>
      <t>·</t>
    </r>
    <r>
      <rPr>
        <sz val="7"/>
        <color theme="1"/>
        <rFont val="Times New Roman"/>
        <family val="1"/>
      </rPr>
      <t xml:space="preserve">         </t>
    </r>
    <r>
      <rPr>
        <sz val="11"/>
        <color theme="1"/>
        <rFont val="Times New Roman"/>
        <family val="1"/>
      </rPr>
      <t>Eye protection to BS EN 166.</t>
    </r>
  </si>
  <si>
    <r>
      <t>·</t>
    </r>
    <r>
      <rPr>
        <sz val="7"/>
        <color theme="1"/>
        <rFont val="Times New Roman"/>
        <family val="1"/>
      </rPr>
      <t xml:space="preserve">         </t>
    </r>
    <r>
      <rPr>
        <sz val="11"/>
        <color theme="1"/>
        <rFont val="Times New Roman"/>
        <family val="1"/>
      </rPr>
      <t>Ear protection - muffs to BS EN 352-1, plugs to BS EN 352-2</t>
    </r>
  </si>
  <si>
    <r>
      <t>·</t>
    </r>
    <r>
      <rPr>
        <sz val="7"/>
        <color theme="1"/>
        <rFont val="Times New Roman"/>
        <family val="1"/>
      </rPr>
      <t xml:space="preserve">         </t>
    </r>
    <r>
      <rPr>
        <sz val="11"/>
        <color theme="1"/>
        <rFont val="Times New Roman"/>
        <family val="1"/>
      </rPr>
      <t>Hand protection - to BS EN 388, 407, 420 or 511 as appropriate.</t>
    </r>
  </si>
  <si>
    <t>1.11.3.18</t>
  </si>
  <si>
    <t>Other requirements</t>
  </si>
  <si>
    <t>1.11.4</t>
  </si>
  <si>
    <t>TEMPORARY WORKS</t>
  </si>
  <si>
    <t>1.11.4.1</t>
  </si>
  <si>
    <t>Roads, hard standings and footpaths</t>
  </si>
  <si>
    <t>1.11.4.2</t>
  </si>
  <si>
    <t>Temporary works</t>
  </si>
  <si>
    <t xml:space="preserve">Temporary hoardings as required by the Contractor: </t>
  </si>
  <si>
    <t>1.11.4.3</t>
  </si>
  <si>
    <t>Temporary protection measures to existing trees / vegetation</t>
  </si>
  <si>
    <t>1.11.4.4</t>
  </si>
  <si>
    <t>Name boards</t>
  </si>
  <si>
    <r>
      <t>General:</t>
    </r>
    <r>
      <rPr>
        <sz val="11"/>
        <color theme="1"/>
        <rFont val="Times New Roman"/>
        <family val="1"/>
      </rPr>
      <t xml:space="preserve"> Obtain approval, including statutory consents, and provide a temporary name board displaying:</t>
    </r>
  </si>
  <si>
    <r>
      <t>·</t>
    </r>
    <r>
      <rPr>
        <sz val="7"/>
        <color theme="1"/>
        <rFont val="Times New Roman"/>
        <family val="1"/>
      </rPr>
      <t xml:space="preserve">         </t>
    </r>
    <r>
      <rPr>
        <sz val="11"/>
        <color theme="1"/>
        <rFont val="Times New Roman"/>
        <family val="1"/>
      </rPr>
      <t xml:space="preserve">Title of project. </t>
    </r>
  </si>
  <si>
    <r>
      <t>·</t>
    </r>
    <r>
      <rPr>
        <sz val="7"/>
        <color theme="1"/>
        <rFont val="Times New Roman"/>
        <family val="1"/>
      </rPr>
      <t xml:space="preserve">         </t>
    </r>
    <r>
      <rPr>
        <sz val="11"/>
        <color theme="1"/>
        <rFont val="Times New Roman"/>
        <family val="1"/>
      </rPr>
      <t xml:space="preserve">Name of Employer. </t>
    </r>
  </si>
  <si>
    <r>
      <t>·</t>
    </r>
    <r>
      <rPr>
        <sz val="7"/>
        <color theme="1"/>
        <rFont val="Times New Roman"/>
        <family val="1"/>
      </rPr>
      <t xml:space="preserve">         </t>
    </r>
    <r>
      <rPr>
        <sz val="11"/>
        <color theme="1"/>
        <rFont val="Times New Roman"/>
        <family val="1"/>
      </rPr>
      <t xml:space="preserve">Names of Consultants as follows: </t>
    </r>
  </si>
  <si>
    <t>o  Structural Engineer :</t>
  </si>
  <si>
    <t xml:space="preserve">    </t>
  </si>
  <si>
    <t>sign size 1.20 x 0.30 m</t>
  </si>
  <si>
    <t>o  Services Engineer :</t>
  </si>
  <si>
    <r>
      <t>o</t>
    </r>
    <r>
      <rPr>
        <sz val="7"/>
        <color theme="1"/>
        <rFont val="Times New Roman"/>
        <family val="1"/>
      </rPr>
      <t xml:space="preserve">   </t>
    </r>
    <r>
      <rPr>
        <sz val="11"/>
        <color theme="1"/>
        <rFont val="Times New Roman"/>
        <family val="1"/>
      </rPr>
      <t>Quantity Surveyor :</t>
    </r>
  </si>
  <si>
    <t>o  Principal Designer :</t>
  </si>
  <si>
    <r>
      <t>·</t>
    </r>
    <r>
      <rPr>
        <sz val="7"/>
        <color theme="1"/>
        <rFont val="Times New Roman"/>
        <family val="1"/>
      </rPr>
      <t xml:space="preserve">         </t>
    </r>
    <r>
      <rPr>
        <sz val="11"/>
        <color theme="1"/>
        <rFont val="Times New Roman"/>
        <family val="1"/>
      </rPr>
      <t xml:space="preserve">If the Contractor wishes, Names of Contractor and Subcontractors </t>
    </r>
  </si>
  <si>
    <t>1.11.4.5</t>
  </si>
  <si>
    <t>Advertising</t>
  </si>
  <si>
    <t>1.11.4.6</t>
  </si>
  <si>
    <t>EMPLOYER'S REQUIREMENTS: OPERATION/ MAINTENANCE OF FINISHED BUILDING</t>
  </si>
  <si>
    <t>1.12.1</t>
  </si>
  <si>
    <t>OPERATION AND MAINTENANCE MANUAL</t>
  </si>
  <si>
    <t>1.12.1.1</t>
  </si>
  <si>
    <t>Generally</t>
  </si>
  <si>
    <r>
      <t>Purpose:</t>
    </r>
    <r>
      <rPr>
        <sz val="11"/>
        <color theme="1"/>
        <rFont val="Times New Roman"/>
        <family val="1"/>
      </rPr>
      <t xml:space="preserve"> The Building Manual is to be a comprehensive information source and guide for owners and users of the completed Works. It should provide an overview of the main design principles and describe key components and systems to enable proper understanding, efficient and safe operation and maintenance.</t>
    </r>
  </si>
  <si>
    <t>Scope:</t>
  </si>
  <si>
    <r>
      <t>·</t>
    </r>
    <r>
      <rPr>
        <sz val="7"/>
        <color theme="1"/>
        <rFont val="Times New Roman"/>
        <family val="1"/>
      </rPr>
      <t xml:space="preserve">         </t>
    </r>
    <r>
      <rPr>
        <b/>
        <sz val="11"/>
        <color theme="1"/>
        <rFont val="Times New Roman"/>
        <family val="1"/>
      </rPr>
      <t>Part 1:</t>
    </r>
    <r>
      <rPr>
        <sz val="11"/>
        <color theme="1"/>
        <rFont val="Times New Roman"/>
        <family val="1"/>
      </rPr>
      <t xml:space="preserve"> General: [Content as clause 1.12.1.2].</t>
    </r>
  </si>
  <si>
    <r>
      <t>·</t>
    </r>
    <r>
      <rPr>
        <sz val="7"/>
        <color theme="1"/>
        <rFont val="Times New Roman"/>
        <family val="1"/>
      </rPr>
      <t xml:space="preserve">         </t>
    </r>
    <r>
      <rPr>
        <b/>
        <sz val="11"/>
        <color theme="1"/>
        <rFont val="Times New Roman"/>
        <family val="1"/>
      </rPr>
      <t>Part 2:</t>
    </r>
    <r>
      <rPr>
        <sz val="11"/>
        <color theme="1"/>
        <rFont val="Times New Roman"/>
        <family val="1"/>
      </rPr>
      <t xml:space="preserve"> Fabric: [Content as clause 1.12.1.2].</t>
    </r>
  </si>
  <si>
    <r>
      <t>·</t>
    </r>
    <r>
      <rPr>
        <sz val="7"/>
        <color theme="1"/>
        <rFont val="Times New Roman"/>
        <family val="1"/>
      </rPr>
      <t xml:space="preserve">         </t>
    </r>
    <r>
      <rPr>
        <b/>
        <sz val="11"/>
        <color theme="1"/>
        <rFont val="Times New Roman"/>
        <family val="1"/>
      </rPr>
      <t>Part 3:</t>
    </r>
    <r>
      <rPr>
        <sz val="11"/>
        <color theme="1"/>
        <rFont val="Times New Roman"/>
        <family val="1"/>
      </rPr>
      <t xml:space="preserve"> Services: [Content as clause 1.12.1.2].</t>
    </r>
  </si>
  <si>
    <r>
      <t>·</t>
    </r>
    <r>
      <rPr>
        <sz val="7"/>
        <color theme="1"/>
        <rFont val="Times New Roman"/>
        <family val="1"/>
      </rPr>
      <t xml:space="preserve">         </t>
    </r>
    <r>
      <rPr>
        <b/>
        <sz val="11"/>
        <color theme="1"/>
        <rFont val="Times New Roman"/>
        <family val="1"/>
      </rPr>
      <t>Part 4:</t>
    </r>
    <r>
      <rPr>
        <sz val="11"/>
        <color theme="1"/>
        <rFont val="Times New Roman"/>
        <family val="1"/>
      </rPr>
      <t xml:space="preserve"> The Health and Safety File: [compiled by the CDM Coordinator from information provided by the Principle Contractor and designers]. Content as clause 1.12.2.1-2</t>
    </r>
  </si>
  <si>
    <r>
      <t>Responsibility:</t>
    </r>
    <r>
      <rPr>
        <sz val="11"/>
        <color theme="1"/>
        <rFont val="Times New Roman"/>
        <family val="1"/>
      </rPr>
      <t xml:space="preserve"> The Building Manual is to be produced by the Contractor and a draft copy must be complete no later than date for completion of the works with the final document issued not later than 28 days thereafter.</t>
    </r>
  </si>
  <si>
    <r>
      <t>Information provided by others:</t>
    </r>
    <r>
      <rPr>
        <sz val="11"/>
        <color theme="1"/>
        <rFont val="Times New Roman"/>
        <family val="1"/>
      </rPr>
      <t xml:space="preserve"> Details: As-built drawings and key structural principles </t>
    </r>
  </si>
  <si>
    <t>Compilation:</t>
  </si>
  <si>
    <r>
      <t>·</t>
    </r>
    <r>
      <rPr>
        <sz val="7"/>
        <color theme="1"/>
        <rFont val="Times New Roman"/>
        <family val="1"/>
      </rPr>
      <t xml:space="preserve">         </t>
    </r>
    <r>
      <rPr>
        <sz val="11"/>
        <color theme="1"/>
        <rFont val="Times New Roman"/>
        <family val="1"/>
      </rPr>
      <t>Prepare all information for Contractor designed or performance specified work including as-built drawings.</t>
    </r>
  </si>
  <si>
    <r>
      <t>·</t>
    </r>
    <r>
      <rPr>
        <sz val="7"/>
        <color theme="1"/>
        <rFont val="Times New Roman"/>
        <family val="1"/>
      </rPr>
      <t xml:space="preserve">         </t>
    </r>
    <r>
      <rPr>
        <sz val="11"/>
        <color theme="1"/>
        <rFont val="Times New Roman"/>
        <family val="1"/>
      </rPr>
      <t>Obtain or prepare all other information to be included in the Manual.</t>
    </r>
  </si>
  <si>
    <r>
      <t>Reviewing the Manual:</t>
    </r>
    <r>
      <rPr>
        <sz val="11"/>
        <color theme="1"/>
        <rFont val="Times New Roman"/>
        <family val="1"/>
      </rPr>
      <t xml:space="preserve"> Submit a complete draft. Amend in the light of any comments and resubmit. Do not proceed with production of the final copies until authorized.</t>
    </r>
  </si>
  <si>
    <t>Final copies of the Manual:</t>
  </si>
  <si>
    <r>
      <t>·</t>
    </r>
    <r>
      <rPr>
        <sz val="7"/>
        <color theme="1"/>
        <rFont val="Times New Roman"/>
        <family val="1"/>
      </rPr>
      <t xml:space="preserve">         </t>
    </r>
    <r>
      <rPr>
        <b/>
        <sz val="11"/>
        <color theme="1"/>
        <rFont val="Times New Roman"/>
        <family val="1"/>
      </rPr>
      <t xml:space="preserve">Number of copies:    </t>
    </r>
    <r>
      <rPr>
        <sz val="11"/>
        <color theme="1"/>
        <rFont val="Times New Roman"/>
        <family val="1"/>
      </rPr>
      <t>2 .</t>
    </r>
  </si>
  <si>
    <r>
      <t>·</t>
    </r>
    <r>
      <rPr>
        <sz val="7"/>
        <color theme="1"/>
        <rFont val="Times New Roman"/>
        <family val="1"/>
      </rPr>
      <t xml:space="preserve">         </t>
    </r>
    <r>
      <rPr>
        <b/>
        <sz val="11"/>
        <color theme="1"/>
        <rFont val="Times New Roman"/>
        <family val="1"/>
      </rPr>
      <t>Format:</t>
    </r>
    <r>
      <rPr>
        <sz val="11"/>
        <color theme="1"/>
        <rFont val="Times New Roman"/>
        <family val="1"/>
      </rPr>
      <t xml:space="preserve">   A4 .</t>
    </r>
  </si>
  <si>
    <r>
      <t>·</t>
    </r>
    <r>
      <rPr>
        <sz val="7"/>
        <color theme="1"/>
        <rFont val="Times New Roman"/>
        <family val="1"/>
      </rPr>
      <t xml:space="preserve">         </t>
    </r>
    <r>
      <rPr>
        <b/>
        <sz val="11"/>
        <color theme="1"/>
        <rFont val="Times New Roman"/>
        <family val="1"/>
      </rPr>
      <t>Latest date for submission:</t>
    </r>
    <r>
      <rPr>
        <sz val="11"/>
        <color theme="1"/>
        <rFont val="Times New Roman"/>
        <family val="1"/>
      </rPr>
      <t xml:space="preserve"> Draft copy to be issued prior to Practical Completion with the final copy issued not later than 28 days thereafter. </t>
    </r>
  </si>
  <si>
    <t>As-built drawings and schedules:</t>
  </si>
  <si>
    <r>
      <t>·</t>
    </r>
    <r>
      <rPr>
        <sz val="7"/>
        <color theme="1"/>
        <rFont val="Times New Roman"/>
        <family val="1"/>
      </rPr>
      <t xml:space="preserve">         </t>
    </r>
    <r>
      <rPr>
        <b/>
        <sz val="11"/>
        <color theme="1"/>
        <rFont val="Times New Roman"/>
        <family val="1"/>
      </rPr>
      <t>Number of copies:</t>
    </r>
    <r>
      <rPr>
        <sz val="11"/>
        <color theme="1"/>
        <rFont val="Times New Roman"/>
        <family val="1"/>
      </rPr>
      <t xml:space="preserve"> 1 .</t>
    </r>
  </si>
  <si>
    <r>
      <t>·</t>
    </r>
    <r>
      <rPr>
        <sz val="7"/>
        <color theme="1"/>
        <rFont val="Times New Roman"/>
        <family val="1"/>
      </rPr>
      <t xml:space="preserve">         </t>
    </r>
    <r>
      <rPr>
        <b/>
        <sz val="11"/>
        <color theme="1"/>
        <rFont val="Times New Roman"/>
        <family val="1"/>
      </rPr>
      <t>Format:</t>
    </r>
    <r>
      <rPr>
        <sz val="11"/>
        <color theme="1"/>
        <rFont val="Times New Roman"/>
        <family val="1"/>
      </rPr>
      <t xml:space="preserve"> A3 paper .</t>
    </r>
  </si>
  <si>
    <t>1.12.1.2</t>
  </si>
  <si>
    <t>Content</t>
  </si>
  <si>
    <t>Part 1: General</t>
  </si>
  <si>
    <r>
      <t>Content:</t>
    </r>
    <r>
      <rPr>
        <sz val="11"/>
        <color theme="1"/>
        <rFont val="Times New Roman"/>
        <family val="1"/>
      </rPr>
      <t xml:space="preserve"> Obtain and Provide the following, including all relevant details not included in other parts of the manual:</t>
    </r>
  </si>
  <si>
    <r>
      <t>·</t>
    </r>
    <r>
      <rPr>
        <sz val="7"/>
        <color theme="1"/>
        <rFont val="Times New Roman"/>
        <family val="1"/>
      </rPr>
      <t xml:space="preserve">         </t>
    </r>
    <r>
      <rPr>
        <b/>
        <sz val="11"/>
        <color theme="1"/>
        <rFont val="Times New Roman"/>
        <family val="1"/>
      </rPr>
      <t>Index:</t>
    </r>
    <r>
      <rPr>
        <sz val="11"/>
        <color theme="1"/>
        <rFont val="Times New Roman"/>
        <family val="1"/>
      </rPr>
      <t xml:space="preserve"> list the constituent parts of the manual, together with their location in the document.</t>
    </r>
  </si>
  <si>
    <r>
      <t>·</t>
    </r>
    <r>
      <rPr>
        <sz val="7"/>
        <color theme="1"/>
        <rFont val="Times New Roman"/>
        <family val="1"/>
      </rPr>
      <t xml:space="preserve">         </t>
    </r>
    <r>
      <rPr>
        <b/>
        <sz val="11"/>
        <color theme="1"/>
        <rFont val="Times New Roman"/>
        <family val="1"/>
      </rPr>
      <t>The Works:</t>
    </r>
  </si>
  <si>
    <r>
      <t>·</t>
    </r>
    <r>
      <rPr>
        <sz val="7"/>
        <color theme="1"/>
        <rFont val="Times New Roman"/>
        <family val="1"/>
      </rPr>
      <t xml:space="preserve">         </t>
    </r>
    <r>
      <rPr>
        <sz val="11"/>
        <color theme="1"/>
        <rFont val="Times New Roman"/>
        <family val="1"/>
      </rPr>
      <t>Description of the buildings and facilities.</t>
    </r>
  </si>
  <si>
    <r>
      <t>·</t>
    </r>
    <r>
      <rPr>
        <sz val="7"/>
        <color theme="1"/>
        <rFont val="Times New Roman"/>
        <family val="1"/>
      </rPr>
      <t xml:space="preserve">         </t>
    </r>
    <r>
      <rPr>
        <sz val="11"/>
        <color theme="1"/>
        <rFont val="Times New Roman"/>
        <family val="1"/>
      </rPr>
      <t>Ownership and tenancy, where relevant</t>
    </r>
  </si>
  <si>
    <r>
      <t>·</t>
    </r>
    <r>
      <rPr>
        <sz val="7"/>
        <color theme="1"/>
        <rFont val="Times New Roman"/>
        <family val="1"/>
      </rPr>
      <t xml:space="preserve">         </t>
    </r>
    <r>
      <rPr>
        <sz val="11"/>
        <color theme="1"/>
        <rFont val="Times New Roman"/>
        <family val="1"/>
      </rPr>
      <t xml:space="preserve">Health and Safety information – other than that specifically required by the Construction (Design and Management) Regulations. </t>
    </r>
  </si>
  <si>
    <r>
      <t>·</t>
    </r>
    <r>
      <rPr>
        <sz val="7"/>
        <color theme="1"/>
        <rFont val="Times New Roman"/>
        <family val="1"/>
      </rPr>
      <t xml:space="preserve">         </t>
    </r>
    <r>
      <rPr>
        <b/>
        <sz val="11"/>
        <color theme="1"/>
        <rFont val="Times New Roman"/>
        <family val="1"/>
      </rPr>
      <t xml:space="preserve">The Contract: </t>
    </r>
  </si>
  <si>
    <r>
      <t>·</t>
    </r>
    <r>
      <rPr>
        <sz val="7"/>
        <color theme="1"/>
        <rFont val="Times New Roman"/>
        <family val="1"/>
      </rPr>
      <t xml:space="preserve">         </t>
    </r>
    <r>
      <rPr>
        <sz val="11"/>
        <color theme="1"/>
        <rFont val="Times New Roman"/>
        <family val="1"/>
      </rPr>
      <t>Names and addresses and contact details of all significant consultants, contractors, subcontractors, suppliers and manufacturers.</t>
    </r>
  </si>
  <si>
    <r>
      <t>·</t>
    </r>
    <r>
      <rPr>
        <sz val="7"/>
        <color theme="1"/>
        <rFont val="Times New Roman"/>
        <family val="1"/>
      </rPr>
      <t xml:space="preserve">         </t>
    </r>
    <r>
      <rPr>
        <sz val="11"/>
        <color theme="1"/>
        <rFont val="Times New Roman"/>
        <family val="1"/>
      </rPr>
      <t>Overall design criteria.</t>
    </r>
  </si>
  <si>
    <r>
      <t>·</t>
    </r>
    <r>
      <rPr>
        <sz val="7"/>
        <color theme="1"/>
        <rFont val="Times New Roman"/>
        <family val="1"/>
      </rPr>
      <t xml:space="preserve">         </t>
    </r>
    <r>
      <rPr>
        <sz val="11"/>
        <color theme="1"/>
        <rFont val="Times New Roman"/>
        <family val="1"/>
      </rPr>
      <t xml:space="preserve">Environmental performance requirements </t>
    </r>
  </si>
  <si>
    <r>
      <t>·</t>
    </r>
    <r>
      <rPr>
        <sz val="7"/>
        <color theme="1"/>
        <rFont val="Times New Roman"/>
        <family val="1"/>
      </rPr>
      <t xml:space="preserve">         </t>
    </r>
    <r>
      <rPr>
        <sz val="11"/>
        <color theme="1"/>
        <rFont val="Times New Roman"/>
        <family val="1"/>
      </rPr>
      <t>Relevant authorities, consents and approvals.</t>
    </r>
  </si>
  <si>
    <r>
      <t>·</t>
    </r>
    <r>
      <rPr>
        <sz val="7"/>
        <color theme="1"/>
        <rFont val="Times New Roman"/>
        <family val="1"/>
      </rPr>
      <t xml:space="preserve">         </t>
    </r>
    <r>
      <rPr>
        <sz val="11"/>
        <color theme="1"/>
        <rFont val="Times New Roman"/>
        <family val="1"/>
      </rPr>
      <t>Third party certification, such as those made by "competent" persons  in accordance with the Building Regulations</t>
    </r>
  </si>
  <si>
    <r>
      <t>·</t>
    </r>
    <r>
      <rPr>
        <sz val="7"/>
        <color theme="1"/>
        <rFont val="Times New Roman"/>
        <family val="1"/>
      </rPr>
      <t xml:space="preserve">         </t>
    </r>
    <r>
      <rPr>
        <b/>
        <sz val="11"/>
        <color theme="1"/>
        <rFont val="Times New Roman"/>
        <family val="1"/>
      </rPr>
      <t>Operational requirements and constraints of a general nature:</t>
    </r>
  </si>
  <si>
    <r>
      <t>·</t>
    </r>
    <r>
      <rPr>
        <sz val="7"/>
        <color theme="1"/>
        <rFont val="Times New Roman"/>
        <family val="1"/>
      </rPr>
      <t xml:space="preserve">         </t>
    </r>
    <r>
      <rPr>
        <sz val="11"/>
        <color theme="1"/>
        <rFont val="Times New Roman"/>
        <family val="1"/>
      </rPr>
      <t>Maintenance contracts and contractors.</t>
    </r>
  </si>
  <si>
    <r>
      <t>·</t>
    </r>
    <r>
      <rPr>
        <sz val="7"/>
        <color theme="1"/>
        <rFont val="Times New Roman"/>
        <family val="1"/>
      </rPr>
      <t xml:space="preserve">         </t>
    </r>
    <r>
      <rPr>
        <sz val="11"/>
        <color theme="1"/>
        <rFont val="Times New Roman"/>
        <family val="1"/>
      </rPr>
      <t>Fire safety strategy for the buildings and the site. Include drawings showing emergency escape and fire appliance routes, fire resisting doors, location of emergency alarm and fire fighting systems, services, shut off valves switches, etc.</t>
    </r>
  </si>
  <si>
    <r>
      <t>·</t>
    </r>
    <r>
      <rPr>
        <sz val="7"/>
        <color theme="1"/>
        <rFont val="Times New Roman"/>
        <family val="1"/>
      </rPr>
      <t xml:space="preserve">         </t>
    </r>
    <r>
      <rPr>
        <sz val="11"/>
        <color theme="1"/>
        <rFont val="Times New Roman"/>
        <family val="1"/>
      </rPr>
      <t xml:space="preserve">Emergency procedures and contact details in case of emergency. </t>
    </r>
  </si>
  <si>
    <r>
      <t>·</t>
    </r>
    <r>
      <rPr>
        <sz val="7"/>
        <color theme="1"/>
        <rFont val="Times New Roman"/>
        <family val="1"/>
      </rPr>
      <t xml:space="preserve">         </t>
    </r>
    <r>
      <rPr>
        <sz val="11"/>
        <color theme="1"/>
        <rFont val="Times New Roman"/>
        <family val="1"/>
      </rPr>
      <t>Description and location of other key documents.</t>
    </r>
  </si>
  <si>
    <r>
      <t>Timescale for completion:</t>
    </r>
    <r>
      <rPr>
        <sz val="11"/>
        <color theme="1"/>
        <rFont val="Times New Roman"/>
        <family val="1"/>
      </rPr>
      <t xml:space="preserve"> Draft copy to be issued prior to Practical Completion with the final copy issued not later than 28 days thereafter.</t>
    </r>
  </si>
  <si>
    <t>Part 2: Building fabric</t>
  </si>
  <si>
    <r>
      <t>·</t>
    </r>
    <r>
      <rPr>
        <sz val="7"/>
        <color theme="1"/>
        <rFont val="Times New Roman"/>
        <family val="1"/>
      </rPr>
      <t xml:space="preserve">         </t>
    </r>
    <r>
      <rPr>
        <b/>
        <sz val="11"/>
        <color theme="1"/>
        <rFont val="Times New Roman"/>
        <family val="1"/>
      </rPr>
      <t>Detailed design criteria, including:</t>
    </r>
  </si>
  <si>
    <r>
      <t>·</t>
    </r>
    <r>
      <rPr>
        <sz val="7"/>
        <color theme="1"/>
        <rFont val="Times New Roman"/>
        <family val="1"/>
      </rPr>
      <t xml:space="preserve">         </t>
    </r>
    <r>
      <rPr>
        <sz val="11"/>
        <color theme="1"/>
        <rFont val="Times New Roman"/>
        <family val="1"/>
      </rPr>
      <t>Floor and roof loadings.</t>
    </r>
  </si>
  <si>
    <r>
      <t>·</t>
    </r>
    <r>
      <rPr>
        <sz val="7"/>
        <color theme="1"/>
        <rFont val="Times New Roman"/>
        <family val="1"/>
      </rPr>
      <t xml:space="preserve">         </t>
    </r>
    <r>
      <rPr>
        <sz val="11"/>
        <color theme="1"/>
        <rFont val="Times New Roman"/>
        <family val="1"/>
      </rPr>
      <t>Durability of individual components and elements.</t>
    </r>
  </si>
  <si>
    <r>
      <t>·</t>
    </r>
    <r>
      <rPr>
        <sz val="7"/>
        <color theme="1"/>
        <rFont val="Times New Roman"/>
        <family val="1"/>
      </rPr>
      <t xml:space="preserve">         </t>
    </r>
    <r>
      <rPr>
        <sz val="11"/>
        <color theme="1"/>
        <rFont val="Times New Roman"/>
        <family val="1"/>
      </rPr>
      <t>Loading restrictions.</t>
    </r>
  </si>
  <si>
    <r>
      <t>·</t>
    </r>
    <r>
      <rPr>
        <sz val="7"/>
        <color theme="1"/>
        <rFont val="Times New Roman"/>
        <family val="1"/>
      </rPr>
      <t xml:space="preserve">         </t>
    </r>
    <r>
      <rPr>
        <sz val="11"/>
        <color theme="1"/>
        <rFont val="Times New Roman"/>
        <family val="1"/>
      </rPr>
      <t>Insulation values.</t>
    </r>
  </si>
  <si>
    <r>
      <t>·</t>
    </r>
    <r>
      <rPr>
        <sz val="7"/>
        <color theme="1"/>
        <rFont val="Times New Roman"/>
        <family val="1"/>
      </rPr>
      <t xml:space="preserve">         </t>
    </r>
    <r>
      <rPr>
        <sz val="11"/>
        <color theme="1"/>
        <rFont val="Times New Roman"/>
        <family val="1"/>
      </rPr>
      <t>Fire ratings.</t>
    </r>
  </si>
  <si>
    <r>
      <t>·</t>
    </r>
    <r>
      <rPr>
        <sz val="7"/>
        <color theme="1"/>
        <rFont val="Times New Roman"/>
        <family val="1"/>
      </rPr>
      <t xml:space="preserve">         </t>
    </r>
    <r>
      <rPr>
        <sz val="11"/>
        <color theme="1"/>
        <rFont val="Times New Roman"/>
        <family val="1"/>
      </rPr>
      <t>Other relevant performance requirements.</t>
    </r>
  </si>
  <si>
    <r>
      <t>·</t>
    </r>
    <r>
      <rPr>
        <sz val="7"/>
        <color theme="1"/>
        <rFont val="Times New Roman"/>
        <family val="1"/>
      </rPr>
      <t xml:space="preserve">         </t>
    </r>
    <r>
      <rPr>
        <b/>
        <sz val="11"/>
        <color theme="1"/>
        <rFont val="Times New Roman"/>
        <family val="1"/>
      </rPr>
      <t>Construction of the building:</t>
    </r>
  </si>
  <si>
    <r>
      <t>·</t>
    </r>
    <r>
      <rPr>
        <sz val="7"/>
        <color theme="1"/>
        <rFont val="Times New Roman"/>
        <family val="1"/>
      </rPr>
      <t xml:space="preserve">         </t>
    </r>
    <r>
      <rPr>
        <sz val="11"/>
        <color theme="1"/>
        <rFont val="Times New Roman"/>
        <family val="1"/>
      </rPr>
      <t>A detailed description of methods and materials used.</t>
    </r>
  </si>
  <si>
    <r>
      <t>·</t>
    </r>
    <r>
      <rPr>
        <sz val="7"/>
        <color theme="1"/>
        <rFont val="Times New Roman"/>
        <family val="1"/>
      </rPr>
      <t xml:space="preserve">         </t>
    </r>
    <r>
      <rPr>
        <sz val="11"/>
        <color theme="1"/>
        <rFont val="Times New Roman"/>
        <family val="1"/>
      </rPr>
      <t>As-built drawings recording the construction, together with an index.</t>
    </r>
  </si>
  <si>
    <r>
      <t>·</t>
    </r>
    <r>
      <rPr>
        <sz val="7"/>
        <color theme="1"/>
        <rFont val="Times New Roman"/>
        <family val="1"/>
      </rPr>
      <t xml:space="preserve">         </t>
    </r>
    <r>
      <rPr>
        <sz val="11"/>
        <color theme="1"/>
        <rFont val="Times New Roman"/>
        <family val="1"/>
      </rPr>
      <t>Information and guidance concerning repair, renovation or demolition/ deconstruction.</t>
    </r>
  </si>
  <si>
    <r>
      <t>·</t>
    </r>
    <r>
      <rPr>
        <sz val="7"/>
        <color theme="1"/>
        <rFont val="Times New Roman"/>
        <family val="1"/>
      </rPr>
      <t xml:space="preserve">         </t>
    </r>
    <r>
      <rPr>
        <sz val="11"/>
        <color theme="1"/>
        <rFont val="Times New Roman"/>
        <family val="1"/>
      </rPr>
      <t>Periodic building maintenance guide chart.</t>
    </r>
  </si>
  <si>
    <r>
      <t>·</t>
    </r>
    <r>
      <rPr>
        <sz val="7"/>
        <color theme="1"/>
        <rFont val="Times New Roman"/>
        <family val="1"/>
      </rPr>
      <t xml:space="preserve">         </t>
    </r>
    <r>
      <rPr>
        <sz val="11"/>
        <color theme="1"/>
        <rFont val="Times New Roman"/>
        <family val="1"/>
      </rPr>
      <t>Inspection reports.</t>
    </r>
  </si>
  <si>
    <r>
      <t>·</t>
    </r>
    <r>
      <rPr>
        <sz val="7"/>
        <color theme="1"/>
        <rFont val="Times New Roman"/>
        <family val="1"/>
      </rPr>
      <t xml:space="preserve">         </t>
    </r>
    <r>
      <rPr>
        <sz val="11"/>
        <color theme="1"/>
        <rFont val="Times New Roman"/>
        <family val="1"/>
      </rPr>
      <t>Manufacturer's instructions index, including relevant COSHH data sheets and recommendations for cleaning, repair and maintenance of components.</t>
    </r>
  </si>
  <si>
    <r>
      <t>·</t>
    </r>
    <r>
      <rPr>
        <sz val="7"/>
        <color theme="1"/>
        <rFont val="Times New Roman"/>
        <family val="1"/>
      </rPr>
      <t xml:space="preserve">         </t>
    </r>
    <r>
      <rPr>
        <sz val="11"/>
        <color theme="1"/>
        <rFont val="Times New Roman"/>
        <family val="1"/>
      </rPr>
      <t>Fixtures, fittings and components schedule and index.</t>
    </r>
  </si>
  <si>
    <r>
      <t>·</t>
    </r>
    <r>
      <rPr>
        <sz val="7"/>
        <color theme="1"/>
        <rFont val="Times New Roman"/>
        <family val="1"/>
      </rPr>
      <t xml:space="preserve">         </t>
    </r>
    <r>
      <rPr>
        <sz val="11"/>
        <color theme="1"/>
        <rFont val="Times New Roman"/>
        <family val="1"/>
      </rPr>
      <t>Guarantees, warranties and maintenance agreements – obtain from manufacturers, suppliers and subcontractors.</t>
    </r>
  </si>
  <si>
    <r>
      <t>·</t>
    </r>
    <r>
      <rPr>
        <sz val="7"/>
        <color theme="1"/>
        <rFont val="Times New Roman"/>
        <family val="1"/>
      </rPr>
      <t xml:space="preserve">         </t>
    </r>
    <r>
      <rPr>
        <sz val="11"/>
        <color theme="1"/>
        <rFont val="Times New Roman"/>
        <family val="1"/>
      </rPr>
      <t>Test certificates and reports required in the specification or in accordance with legislation, including:</t>
    </r>
  </si>
  <si>
    <r>
      <t>·</t>
    </r>
    <r>
      <rPr>
        <sz val="7"/>
        <color theme="1"/>
        <rFont val="Times New Roman"/>
        <family val="1"/>
      </rPr>
      <t xml:space="preserve">         </t>
    </r>
    <r>
      <rPr>
        <sz val="11"/>
        <color theme="1"/>
        <rFont val="Times New Roman"/>
        <family val="1"/>
      </rPr>
      <t>Air permeability.</t>
    </r>
  </si>
  <si>
    <r>
      <t>·</t>
    </r>
    <r>
      <rPr>
        <sz val="7"/>
        <color theme="1"/>
        <rFont val="Times New Roman"/>
        <family val="1"/>
      </rPr>
      <t xml:space="preserve">         </t>
    </r>
    <r>
      <rPr>
        <sz val="11"/>
        <color theme="1"/>
        <rFont val="Times New Roman"/>
        <family val="1"/>
      </rPr>
      <t>Resistance to passage of sound.</t>
    </r>
  </si>
  <si>
    <r>
      <t>·</t>
    </r>
    <r>
      <rPr>
        <sz val="7"/>
        <color theme="1"/>
        <rFont val="Times New Roman"/>
        <family val="1"/>
      </rPr>
      <t xml:space="preserve">         </t>
    </r>
    <r>
      <rPr>
        <sz val="11"/>
        <color theme="1"/>
        <rFont val="Times New Roman"/>
        <family val="1"/>
      </rPr>
      <t>Continuity of insulation.</t>
    </r>
  </si>
  <si>
    <r>
      <t>·</t>
    </r>
    <r>
      <rPr>
        <sz val="7"/>
        <color theme="1"/>
        <rFont val="Times New Roman"/>
        <family val="1"/>
      </rPr>
      <t xml:space="preserve">         </t>
    </r>
    <r>
      <rPr>
        <sz val="11"/>
        <color theme="1"/>
        <rFont val="Times New Roman"/>
        <family val="1"/>
      </rPr>
      <t xml:space="preserve">Electricity and Gas safety. </t>
    </r>
  </si>
  <si>
    <t>Part 3: Building services</t>
  </si>
  <si>
    <r>
      <t>·</t>
    </r>
    <r>
      <rPr>
        <sz val="7"/>
        <color theme="1"/>
        <rFont val="Times New Roman"/>
        <family val="1"/>
      </rPr>
      <t xml:space="preserve">         </t>
    </r>
    <r>
      <rPr>
        <b/>
        <sz val="11"/>
        <color theme="1"/>
        <rFont val="Times New Roman"/>
        <family val="1"/>
      </rPr>
      <t>Detailed design criteria and description of the systems, including:</t>
    </r>
  </si>
  <si>
    <r>
      <t>·</t>
    </r>
    <r>
      <rPr>
        <sz val="7"/>
        <color theme="1"/>
        <rFont val="Times New Roman"/>
        <family val="1"/>
      </rPr>
      <t xml:space="preserve">         </t>
    </r>
    <r>
      <rPr>
        <sz val="11"/>
        <color theme="1"/>
        <rFont val="Times New Roman"/>
        <family val="1"/>
      </rPr>
      <t>Services capacity, loadings and restrictions</t>
    </r>
  </si>
  <si>
    <r>
      <t>·</t>
    </r>
    <r>
      <rPr>
        <sz val="7"/>
        <color theme="1"/>
        <rFont val="Times New Roman"/>
        <family val="1"/>
      </rPr>
      <t xml:space="preserve">         </t>
    </r>
    <r>
      <rPr>
        <sz val="11"/>
        <color theme="1"/>
        <rFont val="Times New Roman"/>
        <family val="1"/>
      </rPr>
      <t>Services instructions.</t>
    </r>
  </si>
  <si>
    <r>
      <t>·</t>
    </r>
    <r>
      <rPr>
        <sz val="7"/>
        <color theme="1"/>
        <rFont val="Times New Roman"/>
        <family val="1"/>
      </rPr>
      <t xml:space="preserve">         </t>
    </r>
    <r>
      <rPr>
        <sz val="11"/>
        <color theme="1"/>
        <rFont val="Times New Roman"/>
        <family val="1"/>
      </rPr>
      <t>Services log sheets.</t>
    </r>
  </si>
  <si>
    <r>
      <t>·</t>
    </r>
    <r>
      <rPr>
        <sz val="7"/>
        <color theme="1"/>
        <rFont val="Times New Roman"/>
        <family val="1"/>
      </rPr>
      <t xml:space="preserve">         </t>
    </r>
    <r>
      <rPr>
        <sz val="11"/>
        <color theme="1"/>
        <rFont val="Times New Roman"/>
        <family val="1"/>
      </rPr>
      <t>Manufacturers' instruction manuals and leaflets index.</t>
    </r>
  </si>
  <si>
    <r>
      <t>·</t>
    </r>
    <r>
      <rPr>
        <sz val="7"/>
        <color theme="1"/>
        <rFont val="Times New Roman"/>
        <family val="1"/>
      </rPr>
      <t xml:space="preserve">         </t>
    </r>
    <r>
      <rPr>
        <sz val="11"/>
        <color theme="1"/>
        <rFont val="Times New Roman"/>
        <family val="1"/>
      </rPr>
      <t xml:space="preserve">Fixtures, fittings and component schedule index. </t>
    </r>
  </si>
  <si>
    <r>
      <t>·</t>
    </r>
    <r>
      <rPr>
        <sz val="7"/>
        <color theme="1"/>
        <rFont val="Times New Roman"/>
        <family val="1"/>
      </rPr>
      <t xml:space="preserve">         </t>
    </r>
    <r>
      <rPr>
        <sz val="11"/>
        <color theme="1"/>
        <rFont val="Times New Roman"/>
        <family val="1"/>
      </rPr>
      <t>Detailed description of methods and materials used.</t>
    </r>
  </si>
  <si>
    <r>
      <t>·</t>
    </r>
    <r>
      <rPr>
        <b/>
        <sz val="7"/>
        <color theme="1"/>
        <rFont val="Times New Roman"/>
        <family val="1"/>
      </rPr>
      <t xml:space="preserve">         </t>
    </r>
    <r>
      <rPr>
        <b/>
        <sz val="11"/>
        <color theme="1"/>
        <rFont val="Times New Roman"/>
        <family val="1"/>
      </rPr>
      <t>As-built drawings for each system recording the construction, together with an index, including:</t>
    </r>
  </si>
  <si>
    <r>
      <t>·</t>
    </r>
    <r>
      <rPr>
        <sz val="7"/>
        <color theme="1"/>
        <rFont val="Times New Roman"/>
        <family val="1"/>
      </rPr>
      <t xml:space="preserve">         </t>
    </r>
    <r>
      <rPr>
        <sz val="11"/>
        <color theme="1"/>
        <rFont val="Times New Roman"/>
        <family val="1"/>
      </rPr>
      <t>Diagrammatic drawings indicating principal items of plant, equipment and fittings</t>
    </r>
  </si>
  <si>
    <r>
      <t>·</t>
    </r>
    <r>
      <rPr>
        <sz val="7"/>
        <color theme="1"/>
        <rFont val="Times New Roman"/>
        <family val="1"/>
      </rPr>
      <t xml:space="preserve">         </t>
    </r>
    <r>
      <rPr>
        <sz val="11"/>
        <color theme="1"/>
        <rFont val="Times New Roman"/>
        <family val="1"/>
      </rPr>
      <t>Record drawings showing overall installation</t>
    </r>
  </si>
  <si>
    <r>
      <t>·</t>
    </r>
    <r>
      <rPr>
        <sz val="7"/>
        <color theme="1"/>
        <rFont val="Times New Roman"/>
        <family val="1"/>
      </rPr>
      <t xml:space="preserve">         </t>
    </r>
    <r>
      <rPr>
        <sz val="11"/>
        <color theme="1"/>
        <rFont val="Times New Roman"/>
        <family val="1"/>
      </rPr>
      <t>Schedules of plant, equipment, valves, etc. describing location, design performance and unique identification cross referenced to the record drawings.</t>
    </r>
  </si>
  <si>
    <r>
      <t>·</t>
    </r>
    <r>
      <rPr>
        <sz val="7"/>
        <color theme="1"/>
        <rFont val="Times New Roman"/>
        <family val="1"/>
      </rPr>
      <t xml:space="preserve">         </t>
    </r>
    <r>
      <rPr>
        <sz val="11"/>
        <color theme="1"/>
        <rFont val="Times New Roman"/>
        <family val="1"/>
      </rPr>
      <t>Identification of services – a legend for colour coded services.</t>
    </r>
  </si>
  <si>
    <r>
      <t>·</t>
    </r>
    <r>
      <rPr>
        <sz val="7"/>
        <color theme="1"/>
        <rFont val="Times New Roman"/>
        <family val="1"/>
      </rPr>
      <t xml:space="preserve">         </t>
    </r>
    <r>
      <rPr>
        <sz val="11"/>
        <color theme="1"/>
        <rFont val="Times New Roman"/>
        <family val="1"/>
      </rPr>
      <t>Product details, including for each item of plant and equipment:</t>
    </r>
  </si>
  <si>
    <r>
      <t>·</t>
    </r>
    <r>
      <rPr>
        <sz val="7"/>
        <color theme="1"/>
        <rFont val="Times New Roman"/>
        <family val="1"/>
      </rPr>
      <t xml:space="preserve">         </t>
    </r>
    <r>
      <rPr>
        <sz val="11"/>
        <color theme="1"/>
        <rFont val="Times New Roman"/>
        <family val="1"/>
      </rPr>
      <t>Name, address and contact details of the manufacturer.</t>
    </r>
  </si>
  <si>
    <r>
      <t>·</t>
    </r>
    <r>
      <rPr>
        <sz val="7"/>
        <color theme="1"/>
        <rFont val="Times New Roman"/>
        <family val="1"/>
      </rPr>
      <t xml:space="preserve">         </t>
    </r>
    <r>
      <rPr>
        <sz val="11"/>
        <color theme="1"/>
        <rFont val="Times New Roman"/>
        <family val="1"/>
      </rPr>
      <t>Catalogue number or reference</t>
    </r>
  </si>
  <si>
    <r>
      <t>·</t>
    </r>
    <r>
      <rPr>
        <sz val="7"/>
        <color theme="1"/>
        <rFont val="Times New Roman"/>
        <family val="1"/>
      </rPr>
      <t xml:space="preserve">         </t>
    </r>
    <r>
      <rPr>
        <sz val="11"/>
        <color theme="1"/>
        <rFont val="Times New Roman"/>
        <family val="1"/>
      </rPr>
      <t>Manufacturer's technical literature, including detailed operating and maintenance instructions.</t>
    </r>
  </si>
  <si>
    <r>
      <t>·</t>
    </r>
    <r>
      <rPr>
        <sz val="7"/>
        <color theme="1"/>
        <rFont val="Times New Roman"/>
        <family val="1"/>
      </rPr>
      <t xml:space="preserve">         </t>
    </r>
    <r>
      <rPr>
        <sz val="11"/>
        <color theme="1"/>
        <rFont val="Times New Roman"/>
        <family val="1"/>
      </rPr>
      <t>Information and guidance concerning dismantling, repair, renovation or decommissioning.</t>
    </r>
  </si>
  <si>
    <r>
      <t>·</t>
    </r>
    <r>
      <rPr>
        <sz val="7"/>
        <color theme="1"/>
        <rFont val="Times New Roman"/>
        <family val="1"/>
      </rPr>
      <t xml:space="preserve">         </t>
    </r>
    <r>
      <rPr>
        <b/>
        <sz val="11"/>
        <color theme="1"/>
        <rFont val="Times New Roman"/>
        <family val="1"/>
      </rPr>
      <t>Operation:</t>
    </r>
    <r>
      <rPr>
        <sz val="11"/>
        <color theme="1"/>
        <rFont val="Times New Roman"/>
        <family val="1"/>
      </rPr>
      <t xml:space="preserve"> A description of the operation of each system, including:</t>
    </r>
  </si>
  <si>
    <r>
      <t>·</t>
    </r>
    <r>
      <rPr>
        <sz val="7"/>
        <color theme="1"/>
        <rFont val="Times New Roman"/>
        <family val="1"/>
      </rPr>
      <t xml:space="preserve">         </t>
    </r>
    <r>
      <rPr>
        <sz val="11"/>
        <color theme="1"/>
        <rFont val="Times New Roman"/>
        <family val="1"/>
      </rPr>
      <t>Starting up, operation and shutting down</t>
    </r>
  </si>
  <si>
    <r>
      <t>·</t>
    </r>
    <r>
      <rPr>
        <sz val="7"/>
        <color theme="1"/>
        <rFont val="Times New Roman"/>
        <family val="1"/>
      </rPr>
      <t xml:space="preserve">         </t>
    </r>
    <r>
      <rPr>
        <sz val="11"/>
        <color theme="1"/>
        <rFont val="Times New Roman"/>
        <family val="1"/>
      </rPr>
      <t>Control sequences</t>
    </r>
  </si>
  <si>
    <r>
      <t>·</t>
    </r>
    <r>
      <rPr>
        <sz val="7"/>
        <color theme="1"/>
        <rFont val="Times New Roman"/>
        <family val="1"/>
      </rPr>
      <t xml:space="preserve">         </t>
    </r>
    <r>
      <rPr>
        <sz val="11"/>
        <color theme="1"/>
        <rFont val="Times New Roman"/>
        <family val="1"/>
      </rPr>
      <t>Procedures for seasonal changeover</t>
    </r>
  </si>
  <si>
    <r>
      <t>·</t>
    </r>
    <r>
      <rPr>
        <sz val="7"/>
        <color theme="1"/>
        <rFont val="Times New Roman"/>
        <family val="1"/>
      </rPr>
      <t xml:space="preserve">         </t>
    </r>
    <r>
      <rPr>
        <sz val="11"/>
        <color theme="1"/>
        <rFont val="Times New Roman"/>
        <family val="1"/>
      </rPr>
      <t>Procedures for diagnostics, troubleshooting and fault-finding.</t>
    </r>
  </si>
  <si>
    <r>
      <t>·</t>
    </r>
    <r>
      <rPr>
        <b/>
        <sz val="7"/>
        <color theme="1"/>
        <rFont val="Times New Roman"/>
        <family val="1"/>
      </rPr>
      <t xml:space="preserve">         </t>
    </r>
    <r>
      <rPr>
        <b/>
        <sz val="11"/>
        <color theme="1"/>
        <rFont val="Times New Roman"/>
        <family val="1"/>
      </rPr>
      <t>Guarantees, warranties and maintenance agreements – obtain from manufacturers, suppliers and subcontractors.</t>
    </r>
  </si>
  <si>
    <r>
      <t>·</t>
    </r>
    <r>
      <rPr>
        <b/>
        <sz val="7"/>
        <color theme="1"/>
        <rFont val="Times New Roman"/>
        <family val="1"/>
      </rPr>
      <t xml:space="preserve">         </t>
    </r>
    <r>
      <rPr>
        <b/>
        <sz val="11"/>
        <color theme="1"/>
        <rFont val="Times New Roman"/>
        <family val="1"/>
      </rPr>
      <t>Commissioning records and test certificates list for each item of plant, equipment, valves, etc. used in the installations – including:</t>
    </r>
  </si>
  <si>
    <r>
      <t>·</t>
    </r>
    <r>
      <rPr>
        <sz val="7"/>
        <color theme="1"/>
        <rFont val="Times New Roman"/>
        <family val="1"/>
      </rPr>
      <t xml:space="preserve">         </t>
    </r>
    <r>
      <rPr>
        <sz val="11"/>
        <color theme="1"/>
        <rFont val="Times New Roman"/>
        <family val="1"/>
      </rPr>
      <t>Electrical circuit tests.</t>
    </r>
  </si>
  <si>
    <r>
      <t>·</t>
    </r>
    <r>
      <rPr>
        <sz val="7"/>
        <color theme="1"/>
        <rFont val="Times New Roman"/>
        <family val="1"/>
      </rPr>
      <t xml:space="preserve">         </t>
    </r>
    <r>
      <rPr>
        <sz val="11"/>
        <color theme="1"/>
        <rFont val="Times New Roman"/>
        <family val="1"/>
      </rPr>
      <t>Corrosion tests.</t>
    </r>
  </si>
  <si>
    <r>
      <t>·</t>
    </r>
    <r>
      <rPr>
        <sz val="7"/>
        <color theme="1"/>
        <rFont val="Times New Roman"/>
        <family val="1"/>
      </rPr>
      <t xml:space="preserve">         </t>
    </r>
    <r>
      <rPr>
        <sz val="11"/>
        <color theme="1"/>
        <rFont val="Times New Roman"/>
        <family val="1"/>
      </rPr>
      <t>Type tests.</t>
    </r>
  </si>
  <si>
    <r>
      <t>·</t>
    </r>
    <r>
      <rPr>
        <sz val="7"/>
        <color theme="1"/>
        <rFont val="Times New Roman"/>
        <family val="1"/>
      </rPr>
      <t xml:space="preserve">         </t>
    </r>
    <r>
      <rPr>
        <sz val="11"/>
        <color theme="1"/>
        <rFont val="Times New Roman"/>
        <family val="1"/>
      </rPr>
      <t>Work tests.</t>
    </r>
  </si>
  <si>
    <r>
      <t>·</t>
    </r>
    <r>
      <rPr>
        <sz val="7"/>
        <color theme="1"/>
        <rFont val="Times New Roman"/>
        <family val="1"/>
      </rPr>
      <t xml:space="preserve">         </t>
    </r>
    <r>
      <rPr>
        <sz val="11"/>
        <color theme="1"/>
        <rFont val="Times New Roman"/>
        <family val="1"/>
      </rPr>
      <t>Start and commissioning tests.</t>
    </r>
  </si>
  <si>
    <r>
      <t>·</t>
    </r>
    <r>
      <rPr>
        <sz val="7"/>
        <color theme="1"/>
        <rFont val="Times New Roman"/>
        <family val="1"/>
      </rPr>
      <t xml:space="preserve">         </t>
    </r>
    <r>
      <rPr>
        <b/>
        <sz val="11"/>
        <color theme="1"/>
        <rFont val="Times New Roman"/>
        <family val="1"/>
      </rPr>
      <t>Equipment settings:</t>
    </r>
    <r>
      <rPr>
        <sz val="11"/>
        <color theme="1"/>
        <rFont val="Times New Roman"/>
        <family val="1"/>
      </rPr>
      <t xml:space="preserve"> Schedules of fixed and variable equipment settings established during commissioning.</t>
    </r>
  </si>
  <si>
    <r>
      <t>·</t>
    </r>
    <r>
      <rPr>
        <sz val="7"/>
        <color theme="1"/>
        <rFont val="Times New Roman"/>
        <family val="1"/>
      </rPr>
      <t xml:space="preserve">         </t>
    </r>
    <r>
      <rPr>
        <b/>
        <sz val="11"/>
        <color theme="1"/>
        <rFont val="Times New Roman"/>
        <family val="1"/>
      </rPr>
      <t>Preventative maintenance:</t>
    </r>
    <r>
      <rPr>
        <sz val="11"/>
        <color theme="1"/>
        <rFont val="Times New Roman"/>
        <family val="1"/>
      </rPr>
      <t xml:space="preserve"> Recommendations for frequency and procedures to be adopted to ensure efficient operation of the systems</t>
    </r>
  </si>
  <si>
    <r>
      <t>·</t>
    </r>
    <r>
      <rPr>
        <sz val="7"/>
        <color theme="1"/>
        <rFont val="Times New Roman"/>
        <family val="1"/>
      </rPr>
      <t xml:space="preserve">         </t>
    </r>
    <r>
      <rPr>
        <b/>
        <sz val="11"/>
        <color theme="1"/>
        <rFont val="Times New Roman"/>
        <family val="1"/>
      </rPr>
      <t>Lubrication:</t>
    </r>
    <r>
      <rPr>
        <sz val="11"/>
        <color theme="1"/>
        <rFont val="Times New Roman"/>
        <family val="1"/>
      </rPr>
      <t xml:space="preserve"> Schedules of all lubricated items</t>
    </r>
  </si>
  <si>
    <r>
      <t>·</t>
    </r>
    <r>
      <rPr>
        <sz val="7"/>
        <color theme="1"/>
        <rFont val="Times New Roman"/>
        <family val="1"/>
      </rPr>
      <t xml:space="preserve">         </t>
    </r>
    <r>
      <rPr>
        <b/>
        <sz val="11"/>
        <color theme="1"/>
        <rFont val="Times New Roman"/>
        <family val="1"/>
      </rPr>
      <t>Consumables:</t>
    </r>
    <r>
      <rPr>
        <sz val="11"/>
        <color theme="1"/>
        <rFont val="Times New Roman"/>
        <family val="1"/>
      </rPr>
      <t xml:space="preserve"> A list of all consumable items and their source.</t>
    </r>
  </si>
  <si>
    <r>
      <t>·</t>
    </r>
    <r>
      <rPr>
        <sz val="7"/>
        <color theme="1"/>
        <rFont val="Times New Roman"/>
        <family val="1"/>
      </rPr>
      <t xml:space="preserve">         </t>
    </r>
    <r>
      <rPr>
        <b/>
        <sz val="11"/>
        <color theme="1"/>
        <rFont val="Times New Roman"/>
        <family val="1"/>
      </rPr>
      <t>Spares:</t>
    </r>
    <r>
      <rPr>
        <sz val="11"/>
        <color theme="1"/>
        <rFont val="Times New Roman"/>
        <family val="1"/>
      </rPr>
      <t xml:space="preserve"> A list of recommended spares to be kept in stock, being those items subject to wear and tear or deterioration and which may involve an extended delivery time when replacements are required.</t>
    </r>
  </si>
  <si>
    <r>
      <t>·</t>
    </r>
    <r>
      <rPr>
        <sz val="7"/>
        <color theme="1"/>
        <rFont val="Times New Roman"/>
        <family val="1"/>
      </rPr>
      <t xml:space="preserve">         </t>
    </r>
    <r>
      <rPr>
        <sz val="11"/>
        <color theme="1"/>
        <rFont val="Times New Roman"/>
        <family val="1"/>
      </rPr>
      <t xml:space="preserve">Emergency procedures for all systems, significant items of plant and equipment. </t>
    </r>
  </si>
  <si>
    <r>
      <t>·</t>
    </r>
    <r>
      <rPr>
        <sz val="7"/>
        <color theme="1"/>
        <rFont val="Times New Roman"/>
        <family val="1"/>
      </rPr>
      <t xml:space="preserve">         </t>
    </r>
    <r>
      <rPr>
        <sz val="11"/>
        <color theme="1"/>
        <rFont val="Times New Roman"/>
        <family val="1"/>
      </rPr>
      <t>Annual maintenance summary chart.</t>
    </r>
  </si>
  <si>
    <t>1.12.2.1-2</t>
  </si>
  <si>
    <t>Part 4: Health and Safety file</t>
  </si>
  <si>
    <r>
      <t xml:space="preserve">Content: </t>
    </r>
    <r>
      <rPr>
        <sz val="11"/>
        <color theme="1"/>
        <rFont val="Times New Roman"/>
        <family val="1"/>
      </rPr>
      <t>obtain, provide or refer to elsewhere in the Building Manual, details (to the satisfaction of the Principal Designer) of the following, including:</t>
    </r>
  </si>
  <si>
    <r>
      <t>·</t>
    </r>
    <r>
      <rPr>
        <sz val="7"/>
        <color theme="1"/>
        <rFont val="Times New Roman"/>
        <family val="1"/>
      </rPr>
      <t xml:space="preserve">         </t>
    </r>
    <r>
      <rPr>
        <sz val="11"/>
        <color theme="1"/>
        <rFont val="Times New Roman"/>
        <family val="1"/>
      </rPr>
      <t>a brief description of the works caried out;</t>
    </r>
  </si>
  <si>
    <r>
      <t>·</t>
    </r>
    <r>
      <rPr>
        <sz val="7"/>
        <color theme="1"/>
        <rFont val="Times New Roman"/>
        <family val="1"/>
      </rPr>
      <t xml:space="preserve">         </t>
    </r>
    <r>
      <rPr>
        <sz val="11"/>
        <color theme="1"/>
        <rFont val="Times New Roman"/>
        <family val="1"/>
      </rPr>
      <t>any residual hazards which remain and how they have been dealt with (for example surveys or other information concerning asbestos; contaminated land, water bearing strata, buried services);</t>
    </r>
  </si>
  <si>
    <r>
      <t>·</t>
    </r>
    <r>
      <rPr>
        <sz val="7"/>
        <rFont val="Times New Roman"/>
        <family val="1"/>
      </rPr>
      <t xml:space="preserve">         </t>
    </r>
    <r>
      <rPr>
        <sz val="11"/>
        <rFont val="Times New Roman"/>
        <family val="1"/>
      </rPr>
      <t>key structural principles (for example, bracing, sources of substantial stored energy – including pre- or post-tensioned members) and safe working loads for floors and roofs, particularly where these may preclude placing scaffolding or heavy machinery there; (DB Contracts only)</t>
    </r>
  </si>
  <si>
    <r>
      <t>·</t>
    </r>
    <r>
      <rPr>
        <sz val="7"/>
        <color theme="1"/>
        <rFont val="Times New Roman"/>
        <family val="1"/>
      </rPr>
      <t xml:space="preserve">         </t>
    </r>
    <r>
      <rPr>
        <sz val="11"/>
        <color theme="1"/>
        <rFont val="Times New Roman"/>
        <family val="1"/>
      </rPr>
      <t>hazardous materials used (for example lead paint, pesticides, special coatings which should not be burnt off etc.);</t>
    </r>
  </si>
  <si>
    <r>
      <t>·</t>
    </r>
    <r>
      <rPr>
        <sz val="7"/>
        <color theme="1"/>
        <rFont val="Times New Roman"/>
        <family val="1"/>
      </rPr>
      <t xml:space="preserve">         </t>
    </r>
    <r>
      <rPr>
        <sz val="11"/>
        <color theme="1"/>
        <rFont val="Times New Roman"/>
        <family val="1"/>
      </rPr>
      <t>information regarding the removal or dismantling of installed plant and equipment (for example any special arrangements for lifting, order or other special instructions for dismantling etc.;</t>
    </r>
  </si>
  <si>
    <r>
      <t>·</t>
    </r>
    <r>
      <rPr>
        <sz val="7"/>
        <color theme="1"/>
        <rFont val="Times New Roman"/>
        <family val="1"/>
      </rPr>
      <t xml:space="preserve">         </t>
    </r>
    <r>
      <rPr>
        <sz val="11"/>
        <color theme="1"/>
        <rFont val="Times New Roman"/>
        <family val="1"/>
      </rPr>
      <t>health and safety information about equipment provided for cleaning or maintaining the structure;</t>
    </r>
  </si>
  <si>
    <r>
      <t>·</t>
    </r>
    <r>
      <rPr>
        <sz val="7"/>
        <color theme="1"/>
        <rFont val="Times New Roman"/>
        <family val="1"/>
      </rPr>
      <t xml:space="preserve">         </t>
    </r>
    <r>
      <rPr>
        <sz val="11"/>
        <color theme="1"/>
        <rFont val="Times New Roman"/>
        <family val="1"/>
      </rPr>
      <t>the nature, location and marking of significant services, including underground cables, gas supply equipment, fire fighting services etc.;</t>
    </r>
  </si>
  <si>
    <r>
      <t>·</t>
    </r>
    <r>
      <rPr>
        <sz val="7"/>
        <color theme="1"/>
        <rFont val="Times New Roman"/>
        <family val="1"/>
      </rPr>
      <t xml:space="preserve">         </t>
    </r>
    <r>
      <rPr>
        <sz val="11"/>
        <color theme="1"/>
        <rFont val="Times New Roman"/>
        <family val="1"/>
      </rPr>
      <t>information and as built drawings of the structure, its plant and equipment</t>
    </r>
  </si>
  <si>
    <t>1.12.3</t>
  </si>
  <si>
    <t>WEB BASED INFORMATION MANAGEMENT SYSTEM</t>
  </si>
  <si>
    <t>1.12.3.1</t>
  </si>
  <si>
    <t>Specific requirements:</t>
  </si>
  <si>
    <t>1.12.4</t>
  </si>
  <si>
    <t>PRESENTATION OF DOCUMENTS</t>
  </si>
  <si>
    <t>1.12.4.1</t>
  </si>
  <si>
    <t>Operation and Maintenance manual</t>
  </si>
  <si>
    <r>
      <t>Format:</t>
    </r>
    <r>
      <rPr>
        <sz val="11"/>
        <color theme="1"/>
        <rFont val="Times New Roman"/>
        <family val="1"/>
      </rPr>
      <t xml:space="preserve"> A4 size, plastics covered, loose leaf, four ring binders with hard covers, each indexed, divided and appropriately cover titled.</t>
    </r>
  </si>
  <si>
    <r>
      <t>Selected drawings needed to illustrate or locate items mentioned in the Manual:</t>
    </r>
    <r>
      <rPr>
        <sz val="11"/>
        <color theme="1"/>
        <rFont val="Times New Roman"/>
        <family val="1"/>
      </rPr>
      <t xml:space="preserve"> Where larger than A4, to be folded and accommodated in the binders so that they may be unfolded without being detached from the rings.</t>
    </r>
  </si>
  <si>
    <r>
      <t>As-built drawings:</t>
    </r>
    <r>
      <rPr>
        <sz val="11"/>
        <color theme="1"/>
        <rFont val="Times New Roman"/>
        <family val="1"/>
      </rPr>
      <t xml:space="preserve"> The main sets may form annexes to the Manual.</t>
    </r>
  </si>
  <si>
    <t>1.12.4.2</t>
  </si>
  <si>
    <t>1.12.4.3</t>
  </si>
  <si>
    <t>1.12.5</t>
  </si>
  <si>
    <t>OTHER EMPLOYER SPECIFIC REQUIREMENTS</t>
  </si>
  <si>
    <t>1.12.5.1</t>
  </si>
  <si>
    <t>Maintenance services</t>
  </si>
  <si>
    <t>1.12.5.2</t>
  </si>
  <si>
    <t>Information for commissioning of services</t>
  </si>
  <si>
    <r>
      <t>General:</t>
    </r>
    <r>
      <rPr>
        <sz val="11"/>
        <color theme="1"/>
        <rFont val="Times New Roman"/>
        <family val="1"/>
      </rPr>
      <t xml:space="preserve"> Submit relevant drawings and preliminary performance data to enable the building user's staff to familiarise themselves with the installation.</t>
    </r>
  </si>
  <si>
    <r>
      <t>Time of submission:</t>
    </r>
    <r>
      <rPr>
        <sz val="11"/>
        <color theme="1"/>
        <rFont val="Times New Roman"/>
        <family val="1"/>
      </rPr>
      <t xml:space="preserve"> At commencement of commissioning.</t>
    </r>
  </si>
  <si>
    <t>1.12.5.3</t>
  </si>
  <si>
    <t>Training</t>
  </si>
  <si>
    <r>
      <t>Objective:</t>
    </r>
    <r>
      <rPr>
        <sz val="11"/>
        <color theme="1"/>
        <rFont val="Times New Roman"/>
        <family val="1"/>
      </rPr>
      <t xml:space="preserve"> Before Completion, explain and demonstrate to the Employer's maintenance staff the purpose, function and operation of the installations including items and procedures listed in the Building Manual.</t>
    </r>
  </si>
  <si>
    <r>
      <t>Operating time:</t>
    </r>
    <r>
      <rPr>
        <sz val="11"/>
        <color theme="1"/>
        <rFont val="Times New Roman"/>
        <family val="1"/>
      </rPr>
      <t xml:space="preserve"> Include a minimum of 3 days.</t>
    </r>
  </si>
  <si>
    <t>1.12.5.4</t>
  </si>
  <si>
    <t>Spare parts</t>
  </si>
  <si>
    <r>
      <t>General:</t>
    </r>
    <r>
      <rPr>
        <sz val="11"/>
        <color theme="1"/>
        <rFont val="Times New Roman"/>
        <family val="1"/>
      </rPr>
      <t xml:space="preserve"> Before Completion submit a priced schedule of spare parts that the Contractor recommends should be obtained and kept in stock for maintenance of the services installations. </t>
    </r>
  </si>
  <si>
    <r>
      <t>Content:</t>
    </r>
    <r>
      <rPr>
        <sz val="11"/>
        <color theme="1"/>
        <rFont val="Times New Roman"/>
        <family val="1"/>
      </rPr>
      <t xml:space="preserve"> Include in the priced schedule for:</t>
    </r>
  </si>
  <si>
    <r>
      <t>·</t>
    </r>
    <r>
      <rPr>
        <sz val="7"/>
        <color theme="1"/>
        <rFont val="Times New Roman"/>
        <family val="1"/>
      </rPr>
      <t xml:space="preserve">         </t>
    </r>
    <r>
      <rPr>
        <sz val="11"/>
        <color theme="1"/>
        <rFont val="Times New Roman"/>
        <family val="1"/>
      </rPr>
      <t>Manufacturers' current prices, including packaging and delivery to site.</t>
    </r>
  </si>
  <si>
    <r>
      <t>·</t>
    </r>
    <r>
      <rPr>
        <sz val="7"/>
        <color theme="1"/>
        <rFont val="Times New Roman"/>
        <family val="1"/>
      </rPr>
      <t xml:space="preserve">         </t>
    </r>
    <r>
      <rPr>
        <sz val="11"/>
        <color theme="1"/>
        <rFont val="Times New Roman"/>
        <family val="1"/>
      </rPr>
      <t>Checking receipts, marking and numbering in accordance with the schedule of spare parts.</t>
    </r>
  </si>
  <si>
    <r>
      <t>·</t>
    </r>
    <r>
      <rPr>
        <sz val="7"/>
        <color theme="1"/>
        <rFont val="Times New Roman"/>
        <family val="1"/>
      </rPr>
      <t xml:space="preserve">         </t>
    </r>
    <r>
      <rPr>
        <sz val="11"/>
        <color theme="1"/>
        <rFont val="Times New Roman"/>
        <family val="1"/>
      </rPr>
      <t>Referencing to the plant and equipment list in Part 3 of the Building Manual.</t>
    </r>
  </si>
  <si>
    <r>
      <t>·</t>
    </r>
    <r>
      <rPr>
        <sz val="7"/>
        <color theme="1"/>
        <rFont val="Times New Roman"/>
        <family val="1"/>
      </rPr>
      <t xml:space="preserve">         </t>
    </r>
    <r>
      <rPr>
        <sz val="11"/>
        <color theme="1"/>
        <rFont val="Times New Roman"/>
        <family val="1"/>
      </rPr>
      <t>Painting, greasing, etc. and packing to prevent deterioration during storage.</t>
    </r>
  </si>
  <si>
    <r>
      <t>Latest date for submission:</t>
    </r>
    <r>
      <rPr>
        <sz val="11"/>
        <color theme="1"/>
        <rFont val="Times New Roman"/>
        <family val="1"/>
      </rPr>
      <t xml:space="preserve"> at Practical Completion .</t>
    </r>
  </si>
  <si>
    <t>1.12.5.5</t>
  </si>
  <si>
    <t>Tools</t>
  </si>
  <si>
    <r>
      <t>General:</t>
    </r>
    <r>
      <rPr>
        <sz val="11"/>
        <color theme="1"/>
        <rFont val="Times New Roman"/>
        <family val="1"/>
      </rPr>
      <t xml:space="preserve"> Provide tools and portable indicating instruments for the operation and maintenance of all services plant and equipment (except any installed under Named Subcontracts) together with suitable means of identifying, storing and securing.</t>
    </r>
  </si>
  <si>
    <r>
      <t>Quantity:</t>
    </r>
    <r>
      <rPr>
        <sz val="11"/>
        <color theme="1"/>
        <rFont val="Times New Roman"/>
        <family val="1"/>
      </rPr>
      <t xml:space="preserve"> Two complete sets.</t>
    </r>
  </si>
  <si>
    <r>
      <t>Timescale for completion:</t>
    </r>
    <r>
      <rPr>
        <sz val="11"/>
        <color theme="1"/>
        <rFont val="Times New Roman"/>
        <family val="1"/>
      </rPr>
      <t xml:space="preserve"> Draft copy to be issued at Practical Completion with the final copy issued not later than 28 days thereafter.</t>
    </r>
  </si>
  <si>
    <t>1.12.6</t>
  </si>
  <si>
    <t>OTHER INFORMATION</t>
  </si>
  <si>
    <t>PRELIMINARIES AND CONTRACT PARTICULARS</t>
  </si>
  <si>
    <t>Appendix A</t>
  </si>
  <si>
    <t>Schedule of Contract Amendments to Minor Works Building Contract for use in Scotland MW/Scot 2016 Edition</t>
  </si>
  <si>
    <t>ApplicableThis Schedule forms part of the Contract between the Employer and the Contractor. Except as expressly amended below, all terms and conditions of the JCT Minor Works Building Contract 2016 shall remain unamended and in full force and effect.</t>
  </si>
  <si>
    <t xml:space="preserve">Clause Reference </t>
  </si>
  <si>
    <t>Amendment/ Replacement Wording</t>
  </si>
  <si>
    <t>General</t>
  </si>
  <si>
    <t>This Schedule forms part of the Contract between the Employer and the Contractor. Except as expressly amended below, all terms and conditions of the JCT Minor Works Building Contract 2016 shall remain unamended and in full force and effect.</t>
  </si>
  <si>
    <t>Insert new clause 2.9:</t>
  </si>
  <si>
    <t>Conditions, Section 2</t>
  </si>
  <si>
    <t>A Any notice seeking an extension of time shall be in writing and include reasonable details of the cause and expected delay period. Failure to provide such information may be taken into account by the Employer in assessing any extension.</t>
  </si>
  <si>
    <t>Insert new clause 5.5.7:</t>
  </si>
  <si>
    <t>Conditions, Section 5</t>
  </si>
  <si>
    <t>No payment shall be due for materials or goods not delivered to or adequately stored on site unless the Employer has agreed in writing prior to delivery and satisfactory evidence of ownership and insurance has been provided</t>
  </si>
  <si>
    <t>Insert new clause 7.7.5:</t>
  </si>
  <si>
    <t>Conditions, Section 7</t>
  </si>
  <si>
    <t>The Employer may employ others to complete the Works and recover from the Contractor any  additional costs, losses or damages arising from such termination. This would be capped at a value of the contract.</t>
  </si>
  <si>
    <t>Appendix B</t>
  </si>
  <si>
    <t>Pre-Construction Information</t>
  </si>
  <si>
    <t>See Separate Document</t>
  </si>
  <si>
    <t>Appendix C</t>
  </si>
  <si>
    <t>Drawings and Specification Register</t>
  </si>
  <si>
    <t>CONTRACT DRAWINGS</t>
  </si>
  <si>
    <t>CAMERON + ROSS</t>
  </si>
  <si>
    <t>Drawing No : 221193-000-CAM-DR-C-</t>
  </si>
  <si>
    <t>Description</t>
  </si>
  <si>
    <t>Revision</t>
  </si>
  <si>
    <t>001</t>
  </si>
  <si>
    <t>Site Location Plan</t>
  </si>
  <si>
    <t>A</t>
  </si>
  <si>
    <t>100</t>
  </si>
  <si>
    <t>Site Services Constraint Plan</t>
  </si>
  <si>
    <t>C</t>
  </si>
  <si>
    <t>200</t>
  </si>
  <si>
    <t>Junction Access and Yard Layout</t>
  </si>
  <si>
    <t>E</t>
  </si>
  <si>
    <t>251</t>
  </si>
  <si>
    <t>Access Junction Swept Paths</t>
  </si>
  <si>
    <t>B</t>
  </si>
  <si>
    <t>270</t>
  </si>
  <si>
    <t>Roads Construction Details</t>
  </si>
  <si>
    <t>290</t>
  </si>
  <si>
    <t>External Stairs Link</t>
  </si>
  <si>
    <t>400</t>
  </si>
  <si>
    <t>Drainage Layout</t>
  </si>
  <si>
    <t>G</t>
  </si>
  <si>
    <t>460</t>
  </si>
  <si>
    <t>Drainage Construction Drawings</t>
  </si>
  <si>
    <t>730</t>
  </si>
  <si>
    <t>SSE Substation layout</t>
  </si>
  <si>
    <t>620</t>
  </si>
  <si>
    <t>Cut and Fill Review</t>
  </si>
  <si>
    <t>900</t>
  </si>
  <si>
    <t>Cross Sections</t>
  </si>
  <si>
    <t>D</t>
  </si>
  <si>
    <t>Drawing No : 221193-000-CAM-M2-G-</t>
  </si>
  <si>
    <t>Topographical Survey</t>
  </si>
  <si>
    <t>-</t>
  </si>
  <si>
    <t>WALLACE WHITTLE LIMITED</t>
  </si>
  <si>
    <t>Drawing No : 24300-WWL-XX-XX-DR-E-</t>
  </si>
  <si>
    <t>97001</t>
  </si>
  <si>
    <t>External Lighting Layout</t>
  </si>
  <si>
    <t>P01</t>
  </si>
  <si>
    <t>Mason Evans Partnership Limited</t>
  </si>
  <si>
    <t>Geo-Environmental Report on Site Investigations Reference P23-336 : Second Edition</t>
  </si>
  <si>
    <t>July 2025</t>
  </si>
  <si>
    <t>ORE Catapult</t>
  </si>
  <si>
    <t>Boundary fencing strategy</t>
  </si>
  <si>
    <t>November 2025</t>
  </si>
  <si>
    <t>Envirocentre</t>
  </si>
  <si>
    <t>Invasive Non-Native Species Management Plan Reference 378984-14271</t>
  </si>
  <si>
    <t>3rd July 2024</t>
  </si>
  <si>
    <t>Appendix G</t>
  </si>
  <si>
    <t>Warranties &amp; Bonds</t>
  </si>
  <si>
    <t>Warranties to be Standard SBCC Format or as otherwise subsequently agreed</t>
  </si>
  <si>
    <t>Contractor / Purchaser or Tenant</t>
  </si>
  <si>
    <t>Contractor / Funder</t>
  </si>
  <si>
    <t>Sub Contractor / Employer</t>
  </si>
  <si>
    <t>Sub Contractor / Purchaser or Tenant</t>
  </si>
  <si>
    <t>Sub Contractor / Funder</t>
  </si>
  <si>
    <t>Performance Bond</t>
  </si>
  <si>
    <t>10% Performance Bond will be required per the template provided</t>
  </si>
  <si>
    <t>Parent Company guarantee</t>
  </si>
  <si>
    <t>May be required</t>
  </si>
  <si>
    <t>Project</t>
  </si>
  <si>
    <t>ORE Test Rig Enabling</t>
  </si>
  <si>
    <t>No</t>
  </si>
  <si>
    <t>COST CENTRE</t>
  </si>
  <si>
    <t>COMPONENT</t>
  </si>
  <si>
    <t>TIME RELATED CHARGES</t>
  </si>
  <si>
    <t>FIXED CHARGES</t>
  </si>
  <si>
    <t>Qty</t>
  </si>
  <si>
    <t>Unit</t>
  </si>
  <si>
    <t>Rate</t>
  </si>
  <si>
    <t>£ p</t>
  </si>
  <si>
    <t>EMPLOYERS REQUIREMENTS</t>
  </si>
  <si>
    <t>Site accommodation</t>
  </si>
  <si>
    <t>Site accommodation for the employer and the employers representatives</t>
  </si>
  <si>
    <t>weeks</t>
  </si>
  <si>
    <t>Item</t>
  </si>
  <si>
    <t>Provide suitable temporary accommodation for site meetings, adequately heated and lit. The room may be part of the Contractor's own site offices.</t>
  </si>
  <si>
    <t>Provide sanitary accommodation, either separate or shared with the Contractor's supervisory staff.</t>
  </si>
  <si>
    <t>Provide welfare facilities, either separate or shared with the Contractor's supervisory staff.</t>
  </si>
  <si>
    <t>Maintain in a clean condition, Room for meetings, sanitary accommodation and welfare facilities.</t>
  </si>
  <si>
    <t>Other charges associated with Employers accommodation requirements</t>
  </si>
  <si>
    <t>Furniture &amp; Equipment</t>
  </si>
  <si>
    <t>Provide table and chairs for 20 people, including bringing to site, cleaning, charges and dismantle/ remove from site</t>
  </si>
  <si>
    <t>Telecommunications &amp; IT systems</t>
  </si>
  <si>
    <t>Provide telephones, fax machines, photocopier, computers, printers and consumables along with adequate power/ data connections, where separate from the main contractor's site accommodation.</t>
  </si>
  <si>
    <t>Purchase charges</t>
  </si>
  <si>
    <t>Hire charges</t>
  </si>
  <si>
    <t xml:space="preserve">Consumables  </t>
  </si>
  <si>
    <t>1.1.2</t>
  </si>
  <si>
    <t>Site Records</t>
  </si>
  <si>
    <t>1.1.2.1</t>
  </si>
  <si>
    <t>Operation and maintenance manual</t>
  </si>
  <si>
    <t>·         Number of copies:</t>
  </si>
  <si>
    <t>nr</t>
  </si>
  <si>
    <t>Compilation of Health and Safety File</t>
  </si>
  <si>
    <t>1.1.2.2</t>
  </si>
  <si>
    <t>Web based information management system</t>
  </si>
  <si>
    <t>Provision of system</t>
  </si>
  <si>
    <t>Uploading of data</t>
  </si>
  <si>
    <t>Training of building user's staff in the operation of the web based management system</t>
  </si>
  <si>
    <t>1.1.3</t>
  </si>
  <si>
    <t>Completion &amp; Post Completion Records</t>
  </si>
  <si>
    <t>1.1.3.1</t>
  </si>
  <si>
    <t>Handover Requirements</t>
  </si>
  <si>
    <t>Training of building user's staff in the operation and maintenance of the building engineering services systems.</t>
  </si>
  <si>
    <t>Provision of spare parts for maintenance of the building engineering services.</t>
  </si>
  <si>
    <t>Provision of tools and portable indicating instruments for the operation and maintenance of building engineering services systems</t>
  </si>
  <si>
    <t>1.1.3.2</t>
  </si>
  <si>
    <t>Operation and maintenance services</t>
  </si>
  <si>
    <t>Operation and maintenance of building engineering services installations, mechanical plant and equipment and the like during the defects liability period, period for rectifying defects, maintenance period or other specified period.</t>
  </si>
  <si>
    <t>1.1.3.3</t>
  </si>
  <si>
    <t>Landscape management services</t>
  </si>
  <si>
    <t>Maintenance of internal and external planting</t>
  </si>
  <si>
    <t>MAIN CONTRACTOR'S COST ITEMS</t>
  </si>
  <si>
    <t>Management and staff</t>
  </si>
  <si>
    <t>Project specific management and staff</t>
  </si>
  <si>
    <t>Project manager / director</t>
  </si>
  <si>
    <t>Construction manager</t>
  </si>
  <si>
    <t>Supervisors</t>
  </si>
  <si>
    <t>Health and Safety manager/ officer</t>
  </si>
  <si>
    <t>Commissioning manager</t>
  </si>
  <si>
    <t>Planning/ programme manager and staff</t>
  </si>
  <si>
    <t>Senior/ Managing Quantity surveyor</t>
  </si>
  <si>
    <t>Project Quantity surveyor</t>
  </si>
  <si>
    <t>Procurement manager</t>
  </si>
  <si>
    <t>Design manager</t>
  </si>
  <si>
    <t>Project engineers</t>
  </si>
  <si>
    <t>Environmental engineer</t>
  </si>
  <si>
    <t>Temporary works design engineer</t>
  </si>
  <si>
    <t>Materials management / storeman</t>
  </si>
  <si>
    <t xml:space="preserve">Administration staff </t>
  </si>
  <si>
    <t>Other management and staff</t>
  </si>
  <si>
    <t>Visiting management and staff</t>
  </si>
  <si>
    <t>Managing / Regional / Operations / Commercial Directors etc.</t>
  </si>
  <si>
    <t>item</t>
  </si>
  <si>
    <t>Quality manager</t>
  </si>
  <si>
    <t>Contracts / Commercial manager</t>
  </si>
  <si>
    <t>Health and Safety manager</t>
  </si>
  <si>
    <t>Environmental manager</t>
  </si>
  <si>
    <t>Other visiting staff</t>
  </si>
  <si>
    <t>Extraordinary support costs</t>
  </si>
  <si>
    <t>Legal advice costs</t>
  </si>
  <si>
    <t>Recruitment costs</t>
  </si>
  <si>
    <t>Team building costs</t>
  </si>
  <si>
    <t>Other extraordinary support costs</t>
  </si>
  <si>
    <t>Day Transport</t>
  </si>
  <si>
    <t>Personnel transport</t>
  </si>
  <si>
    <t>Temporary living accommodation</t>
  </si>
  <si>
    <t>Subsistence payments</t>
  </si>
  <si>
    <t>Out of normal hours working</t>
  </si>
  <si>
    <t>1.2.1.4</t>
  </si>
  <si>
    <t>Staff travel</t>
  </si>
  <si>
    <t>Costs associated with off site visits such as:</t>
  </si>
  <si>
    <t>employers/ consultants offices</t>
  </si>
  <si>
    <t>subcontractors offices</t>
  </si>
  <si>
    <t>Accommodation charges / overnight expenses</t>
  </si>
  <si>
    <t>Site establishment</t>
  </si>
  <si>
    <t>Main contractor and common user temporary site accommodation:</t>
  </si>
  <si>
    <t xml:space="preserve">Type </t>
  </si>
  <si>
    <t>Offices</t>
  </si>
  <si>
    <t>Meeting Rooms</t>
  </si>
  <si>
    <t>Canteens/ kitchens</t>
  </si>
  <si>
    <t>Drying rooms</t>
  </si>
  <si>
    <t>toilets and washrooms</t>
  </si>
  <si>
    <t>first aid room</t>
  </si>
  <si>
    <t>laboratories</t>
  </si>
  <si>
    <t>workshops</t>
  </si>
  <si>
    <t>secure stores</t>
  </si>
  <si>
    <t>compounds ( inc containers)</t>
  </si>
  <si>
    <t>Security control room</t>
  </si>
  <si>
    <t>stairs &amp; office staging</t>
  </si>
  <si>
    <t>1.2.2.2</t>
  </si>
  <si>
    <t>Temporary works in connection with site establishment</t>
  </si>
  <si>
    <t>Temporary bases and foundations for site accommodation, including maintenance and reinstatement of existing surfacing on completion of works</t>
  </si>
  <si>
    <t>Connections to temporary service, including maintenance and removal on completion of works</t>
  </si>
  <si>
    <t>Connections to temporary drainage, including maintenance and removal on completion of works</t>
  </si>
  <si>
    <t>Temporary site roads, paths and pavings (including on-site car parking), including reinstatement of existing surfacing on completion of works</t>
  </si>
  <si>
    <t>Temporary surface water drainage to temporary site roads, paths &amp; pavements including maintenance and removal on completion of works</t>
  </si>
  <si>
    <t>1.2.2.3</t>
  </si>
  <si>
    <t>Workstations for staff, including maintenance</t>
  </si>
  <si>
    <t>General office furniture,  including maintenance</t>
  </si>
  <si>
    <t>Conference / meeting room furniture, including maintenance</t>
  </si>
  <si>
    <t>Photocopiers, including purchase/rental, maintenance and other running costs</t>
  </si>
  <si>
    <t>Canteen furniture,  including maintenance</t>
  </si>
  <si>
    <t>Canteen equipment including purchase/rental, maintenance and other running costs</t>
  </si>
  <si>
    <t>Floor coverings including maintenance</t>
  </si>
  <si>
    <t>Water dispensers including purchase/rental, maintenance and other running costs</t>
  </si>
  <si>
    <t>Heaters, including maintenance of heaters</t>
  </si>
  <si>
    <t>Other office equipment, including maintenance</t>
  </si>
  <si>
    <t>Removal of furniture and equipment</t>
  </si>
  <si>
    <t>Maintenance of furniture and floor covering</t>
  </si>
  <si>
    <t>1.2.2.4</t>
  </si>
  <si>
    <r>
      <rPr>
        <b/>
        <sz val="11"/>
        <rFont val="Times New Roman"/>
        <family val="1"/>
      </rPr>
      <t>IT</t>
    </r>
    <r>
      <rPr>
        <b/>
        <sz val="11"/>
        <color theme="1"/>
        <rFont val="Times New Roman"/>
        <family val="1"/>
      </rPr>
      <t xml:space="preserve"> systems</t>
    </r>
  </si>
  <si>
    <t>Computer hardware, including purchase / rental, installation, initial set up, maintenance and running costs</t>
  </si>
  <si>
    <t>Software and software licences</t>
  </si>
  <si>
    <t>Modem lines, modems and connections</t>
  </si>
  <si>
    <t>WAN lines and connections</t>
  </si>
  <si>
    <t>Line rental charges</t>
  </si>
  <si>
    <t>internet/ website addresses</t>
  </si>
  <si>
    <t>Internet service provider charges</t>
  </si>
  <si>
    <t>Line calls charges</t>
  </si>
  <si>
    <t>IT support and maintenance</t>
  </si>
  <si>
    <t>1.2.2.5</t>
  </si>
  <si>
    <t>Consumables and services</t>
  </si>
  <si>
    <t>Stationery</t>
  </si>
  <si>
    <t>Computer and printer consumables</t>
  </si>
  <si>
    <t>Postage and Courier charges</t>
  </si>
  <si>
    <t>Tea, coffee, water bottles etc</t>
  </si>
  <si>
    <t>First aid consumables</t>
  </si>
  <si>
    <t>Photocopier/ Fax / Drawing printer consumables</t>
  </si>
  <si>
    <t>1.2.2.6</t>
  </si>
  <si>
    <r>
      <t xml:space="preserve">Brought-in-services </t>
    </r>
    <r>
      <rPr>
        <sz val="11"/>
        <color theme="1"/>
        <rFont val="Times New Roman"/>
        <family val="1"/>
      </rPr>
      <t>(outsourced)</t>
    </r>
  </si>
  <si>
    <t>Catering</t>
  </si>
  <si>
    <t>Equipment Maintenance</t>
  </si>
  <si>
    <t>Document management</t>
  </si>
  <si>
    <t>Printing</t>
  </si>
  <si>
    <t>Staff transport</t>
  </si>
  <si>
    <t>Off-site parking charges</t>
  </si>
  <si>
    <t>Meeting Room facilities</t>
  </si>
  <si>
    <t>Photographic services</t>
  </si>
  <si>
    <t xml:space="preserve">Other   </t>
  </si>
  <si>
    <t>1.2.2.7</t>
  </si>
  <si>
    <t>Sundries</t>
  </si>
  <si>
    <t>Main contractor signboard</t>
  </si>
  <si>
    <t>Safety and information notice boards</t>
  </si>
  <si>
    <t>Fire points</t>
  </si>
  <si>
    <t>Shelters</t>
  </si>
  <si>
    <t>Tool stores</t>
  </si>
  <si>
    <t>Crane signage</t>
  </si>
  <si>
    <t>Employers composite signboards</t>
  </si>
  <si>
    <t>1.2.3</t>
  </si>
  <si>
    <t>Temporary Services</t>
  </si>
  <si>
    <t>1.2.3.1</t>
  </si>
  <si>
    <t>Temporary water supply</t>
  </si>
  <si>
    <t>Temporary connections</t>
  </si>
  <si>
    <t>Distribution equipment, installation and adaptions</t>
  </si>
  <si>
    <t>Meter charges</t>
  </si>
  <si>
    <t>1.2.3.2</t>
  </si>
  <si>
    <t>Temporary gas supply</t>
  </si>
  <si>
    <t>Gas connection</t>
  </si>
  <si>
    <t>Charges</t>
  </si>
  <si>
    <t>Bottled gas</t>
  </si>
  <si>
    <t>1.2.3.3</t>
  </si>
  <si>
    <t>Temporary electricity supply</t>
  </si>
  <si>
    <t>Temporary electrical supply for tower cranes</t>
  </si>
  <si>
    <t>Charges - power consumption for site establishment</t>
  </si>
  <si>
    <t>Charges - power consumption for the works</t>
  </si>
  <si>
    <t>Attendance</t>
  </si>
  <si>
    <t>Uninterrupted power supply (UPS)</t>
  </si>
  <si>
    <t>Temporary substation modifications</t>
  </si>
  <si>
    <t>1.2.3.4</t>
  </si>
  <si>
    <t>Temporary telecommunication systems</t>
  </si>
  <si>
    <t>Landlines ( including connection and rental) telephone &amp; ISDN</t>
  </si>
  <si>
    <t>Telephone &amp; Fax equipment (including installation &amp; maintenance)</t>
  </si>
  <si>
    <t>Mobiles</t>
  </si>
  <si>
    <t>Telephone charges</t>
  </si>
  <si>
    <t>Radios (including purchase / Rental charges)</t>
  </si>
  <si>
    <t>1.2.3.5</t>
  </si>
  <si>
    <t>Temporary drainage</t>
  </si>
  <si>
    <t>Temporary mains</t>
  </si>
  <si>
    <t>Septic tanks</t>
  </si>
  <si>
    <t>On-site pre-treatment plant</t>
  </si>
  <si>
    <t>Holding tanks</t>
  </si>
  <si>
    <t>Sewage pumping</t>
  </si>
  <si>
    <t>Distribution pipework etc</t>
  </si>
  <si>
    <t>Disposal Charges (i.e. Rates)</t>
  </si>
  <si>
    <t>Disposal Costa (i.e. Tanker charges)</t>
  </si>
  <si>
    <t>1.2.4</t>
  </si>
  <si>
    <t>Security</t>
  </si>
  <si>
    <t>1.2.4.1</t>
  </si>
  <si>
    <t>Security staff</t>
  </si>
  <si>
    <t>Security Guards (day &amp; night)</t>
  </si>
  <si>
    <t>hrs</t>
  </si>
  <si>
    <t>Watchmen (day &amp; night)</t>
  </si>
  <si>
    <t>1.2.4.2</t>
  </si>
  <si>
    <t>Security equipment</t>
  </si>
  <si>
    <t>Site pass issue equipment, inc maintenance and removal</t>
  </si>
  <si>
    <t>Site pass consumables</t>
  </si>
  <si>
    <t>CCTV surveillance installation inc  maintenance and removal</t>
  </si>
  <si>
    <t>Temporary vehicle control barriers inc maintenance and removal</t>
  </si>
  <si>
    <t>1.2.4.3</t>
  </si>
  <si>
    <t>Hoardings, fences and gates</t>
  </si>
  <si>
    <t>Perimeter hoardings and fencing and the like to site boundaries and to form site compounds</t>
  </si>
  <si>
    <t>m</t>
  </si>
  <si>
    <t>Access gates including frames and ironmongery</t>
  </si>
  <si>
    <t>Painting of hoardings, fencing, gates, and the like</t>
  </si>
  <si>
    <t>Temporary doors</t>
  </si>
  <si>
    <t>Modification to line of hoarding, fencing, gates and the like</t>
  </si>
  <si>
    <t>Dismantling and removal of hoarding, fencing, gates and the like</t>
  </si>
  <si>
    <t>1.2.5</t>
  </si>
  <si>
    <t>Safety and environmental protection</t>
  </si>
  <si>
    <t>1.2.5.1</t>
  </si>
  <si>
    <t>Safety programme</t>
  </si>
  <si>
    <t>Works required to satisfy requirements of CDM Regulations:</t>
  </si>
  <si>
    <t>Health and Safety officer</t>
  </si>
  <si>
    <t>Safety audits</t>
  </si>
  <si>
    <t>Staff safety training</t>
  </si>
  <si>
    <t>Notices and information to neighbours</t>
  </si>
  <si>
    <t>Personal protective equipment (inc for employer and consultants)</t>
  </si>
  <si>
    <t>PPE for multi service gangs</t>
  </si>
  <si>
    <t>Fire Points</t>
  </si>
  <si>
    <t>Temporary fire alarms</t>
  </si>
  <si>
    <t>Fire extinguishers</t>
  </si>
  <si>
    <t>Statutory safety signage</t>
  </si>
  <si>
    <t>Nurse</t>
  </si>
  <si>
    <t>Traffic marshals</t>
  </si>
  <si>
    <t>1.2.5.2</t>
  </si>
  <si>
    <t>Barriers and safety scaffolding</t>
  </si>
  <si>
    <t>Guard rails and edge protection</t>
  </si>
  <si>
    <t>Temporary staircase balustrades</t>
  </si>
  <si>
    <t>Lift shaft protection</t>
  </si>
  <si>
    <t>Protection to holes and openings in floor slabs</t>
  </si>
  <si>
    <t>Debris netting / plastic sheeting</t>
  </si>
  <si>
    <t>Fan protection</t>
  </si>
  <si>
    <t>Scaffold inspections</t>
  </si>
  <si>
    <t>Hoist run-offs</t>
  </si>
  <si>
    <t>Protective walkways</t>
  </si>
  <si>
    <t>Other safety measures</t>
  </si>
  <si>
    <t>1.2.5.3</t>
  </si>
  <si>
    <t>Environmental protection measures</t>
  </si>
  <si>
    <t>Control of pollution</t>
  </si>
  <si>
    <t>Residual control of noise</t>
  </si>
  <si>
    <t>Environmental monitoring</t>
  </si>
  <si>
    <t>Environmental manager/ consultant</t>
  </si>
  <si>
    <t>Environmental audits</t>
  </si>
  <si>
    <t>1.2.6</t>
  </si>
  <si>
    <t>Control and protection</t>
  </si>
  <si>
    <t>1.2.6.1</t>
  </si>
  <si>
    <t>Survey, inspection and monitoring</t>
  </si>
  <si>
    <t>Surveys</t>
  </si>
  <si>
    <t>Topographical survey</t>
  </si>
  <si>
    <t>Non-employer dilapidation survey</t>
  </si>
  <si>
    <t>Structural/dilapidations survey adjoining buildings</t>
  </si>
  <si>
    <t>Environmental surveys</t>
  </si>
  <si>
    <t>Movement monitoring</t>
  </si>
  <si>
    <t>Maintenance and inspection costs</t>
  </si>
  <si>
    <t>1.2.6.2</t>
  </si>
  <si>
    <t>Setting out primary grids</t>
  </si>
  <si>
    <t>Grid transfers and level checks</t>
  </si>
  <si>
    <t>Maintenance of grids</t>
  </si>
  <si>
    <t>Take over control and independent checks (i.e. on change of subcontractors)</t>
  </si>
  <si>
    <t>Instruments for setting out</t>
  </si>
  <si>
    <t>1.2.6.3</t>
  </si>
  <si>
    <t>Protection of works</t>
  </si>
  <si>
    <t>Protection of finished works to project handover.</t>
  </si>
  <si>
    <t>Protection of stairs, balustrades and the like works to project handover.</t>
  </si>
  <si>
    <t>Protection of fittings and furniture works to project handover</t>
  </si>
  <si>
    <t>Protection of entrance doors and frames works to project handover</t>
  </si>
  <si>
    <t>Protection of lift cars and doors works to project handover</t>
  </si>
  <si>
    <t>Protection of specifically vulnerable products to project handover</t>
  </si>
  <si>
    <t>Protection of all sundry items</t>
  </si>
  <si>
    <t>1.2.6.4</t>
  </si>
  <si>
    <t>Provision of samples</t>
  </si>
  <si>
    <t>Provision of sample room</t>
  </si>
  <si>
    <t>Mock-ups and sample panels</t>
  </si>
  <si>
    <t>Tresting of samples/mock-ups including testing fees</t>
  </si>
  <si>
    <t>On-site laboratory equipment</t>
  </si>
  <si>
    <t>Mock-ups of prefabricated units</t>
  </si>
  <si>
    <t>1.2.6.5</t>
  </si>
  <si>
    <t>Environmental control of building</t>
  </si>
  <si>
    <t>Dry out building</t>
  </si>
  <si>
    <t>week</t>
  </si>
  <si>
    <t>Temporary heating/ cooling</t>
  </si>
  <si>
    <t>Temporary waterproofing, including over-roofs</t>
  </si>
  <si>
    <t>Temporary enclosures</t>
  </si>
  <si>
    <t>1.2.7</t>
  </si>
  <si>
    <t>Mechanical plant</t>
  </si>
  <si>
    <t>1.2.7.1</t>
  </si>
  <si>
    <t>Common user mechanical plant and equipment used in construction operations</t>
  </si>
  <si>
    <t>1.2.7.2</t>
  </si>
  <si>
    <t>Tower cranes                    Type</t>
  </si>
  <si>
    <t>Crane operator</t>
  </si>
  <si>
    <t>Overtime for crane operator</t>
  </si>
  <si>
    <t>Piles for tower crane base including maintenance removal</t>
  </si>
  <si>
    <t>Temporary bases for tower cranes</t>
  </si>
  <si>
    <t>Ties</t>
  </si>
  <si>
    <t>Connections to temporary electrical supply</t>
  </si>
  <si>
    <t>Bring to site, erection, test and commissioning</t>
  </si>
  <si>
    <t>Periodic safety checks/inspections</t>
  </si>
  <si>
    <t>Dismantling and removing from site</t>
  </si>
  <si>
    <t>Other specific tower crane costs (Chain pack, relief operator, banksman, man cage)</t>
  </si>
  <si>
    <t>Temporary voids in building structure</t>
  </si>
  <si>
    <t>1.2.7.3</t>
  </si>
  <si>
    <t>Mobile cranes                   Type</t>
  </si>
  <si>
    <t>visits</t>
  </si>
  <si>
    <t xml:space="preserve">Other specific mobile crane costs </t>
  </si>
  <si>
    <t>1.2.7.4</t>
  </si>
  <si>
    <t>Hoists                                Type</t>
  </si>
  <si>
    <t>Goods &amp; passenger hoist including protection cages and embedment frames</t>
  </si>
  <si>
    <t>Hoist bases</t>
  </si>
  <si>
    <t>Protection Systems</t>
  </si>
  <si>
    <t>Hoist operator, including overtime</t>
  </si>
  <si>
    <t>Beam hoists</t>
  </si>
  <si>
    <t>Other costs specific to hoist installations</t>
  </si>
  <si>
    <t>1.2.7.5</t>
  </si>
  <si>
    <t>Access plant</t>
  </si>
  <si>
    <t>Fork lifts</t>
  </si>
  <si>
    <t>Scissor lifts</t>
  </si>
  <si>
    <t>Loading platforms</t>
  </si>
  <si>
    <t>Maintenance of mechanical access equipment</t>
  </si>
  <si>
    <t xml:space="preserve">Other costs specific to mechanical access equipment </t>
  </si>
  <si>
    <t>1.2.7.6</t>
  </si>
  <si>
    <t>Concrete plant</t>
  </si>
  <si>
    <t>Plant operator</t>
  </si>
  <si>
    <t>Overtime for plant operator</t>
  </si>
  <si>
    <t>Bases for concrete plant</t>
  </si>
  <si>
    <t>Power connections, including cabling and statutory undertakers charges for temporary connection to their supply</t>
  </si>
  <si>
    <t>Maintenance of concrete plant</t>
  </si>
  <si>
    <t>1.2.7.7</t>
  </si>
  <si>
    <t>Other plant</t>
  </si>
  <si>
    <t>Small plant and tools</t>
  </si>
  <si>
    <t>1.2.8</t>
  </si>
  <si>
    <t>1.2.8.1</t>
  </si>
  <si>
    <t>Access scaffolding</t>
  </si>
  <si>
    <t>Access scaffolding      Type</t>
  </si>
  <si>
    <t>Access Scaffold to elevations, etc external</t>
  </si>
  <si>
    <t>Bringing to site, erecting and initial safety checks</t>
  </si>
  <si>
    <t>Hire Charges</t>
  </si>
  <si>
    <t>Altering and adapting during construction</t>
  </si>
  <si>
    <t>Access Scaffold to lift shafts, etc internal</t>
  </si>
  <si>
    <t>Staircases</t>
  </si>
  <si>
    <t>1.2.8.2</t>
  </si>
  <si>
    <t>Common user                        Type</t>
  </si>
  <si>
    <t>support scaffold &amp; Propping</t>
  </si>
  <si>
    <t>Crash Decks</t>
  </si>
  <si>
    <t>Temporary protection</t>
  </si>
  <si>
    <t>Floodlights</t>
  </si>
  <si>
    <t>1.2.9</t>
  </si>
  <si>
    <t>1.2.9.1</t>
  </si>
  <si>
    <t>Photography</t>
  </si>
  <si>
    <t>Works Records</t>
  </si>
  <si>
    <t>1.2.10</t>
  </si>
  <si>
    <t>Completion and post completion requirements</t>
  </si>
  <si>
    <t>1.2.10.1</t>
  </si>
  <si>
    <t>Testing and commissioning plan</t>
  </si>
  <si>
    <t>Preparation of Commissioning plan</t>
  </si>
  <si>
    <t>Handover</t>
  </si>
  <si>
    <t>Preparation of Handover plan</t>
  </si>
  <si>
    <t>Training of building users staff</t>
  </si>
  <si>
    <t>Provision of spare parts</t>
  </si>
  <si>
    <t>Provision of tools and portable instruments</t>
  </si>
  <si>
    <t>Precompletion inspections</t>
  </si>
  <si>
    <t>Final inspections</t>
  </si>
  <si>
    <t>Post completion services</t>
  </si>
  <si>
    <t>Supervisory staff</t>
  </si>
  <si>
    <t>Handyman</t>
  </si>
  <si>
    <t>Minor materials and sundry items</t>
  </si>
  <si>
    <t>Insurances</t>
  </si>
  <si>
    <t>Other post contract staff</t>
  </si>
  <si>
    <t>1.2.11</t>
  </si>
  <si>
    <t xml:space="preserve">Cleaning  </t>
  </si>
  <si>
    <t>1.2.11.1</t>
  </si>
  <si>
    <t>Site tidy</t>
  </si>
  <si>
    <t>Cleaning site accommodation</t>
  </si>
  <si>
    <t>Periodic maintenance of site accommodation</t>
  </si>
  <si>
    <t>Waste management incl rubbish disposal, skips etc</t>
  </si>
  <si>
    <t>Pest control</t>
  </si>
  <si>
    <t>1.2.11.2</t>
  </si>
  <si>
    <t>Maintenance of roads, paths and pavings</t>
  </si>
  <si>
    <t>Maintenance of temporary site roads, paths and pavements</t>
  </si>
  <si>
    <t>Maintenance of public and private roads, including wheel spinners and road sweepers</t>
  </si>
  <si>
    <t>Building clean</t>
  </si>
  <si>
    <t>Final builders clean</t>
  </si>
  <si>
    <t>1.2.12</t>
  </si>
  <si>
    <t>Fees and charges</t>
  </si>
  <si>
    <t>1.2.12.1</t>
  </si>
  <si>
    <t>Fees</t>
  </si>
  <si>
    <t>Building control fees, where not paid by the Employer</t>
  </si>
  <si>
    <t>Oversailing fees, where not paid by the Employer</t>
  </si>
  <si>
    <t>Considerate Constructors Scheme fees</t>
  </si>
  <si>
    <t>Scheme registration fees</t>
  </si>
  <si>
    <t>1.2.12.2</t>
  </si>
  <si>
    <t>Rates on temporary accommodation</t>
  </si>
  <si>
    <t>Licences in connection with hoardings, scaffolding, gantries and the like</t>
  </si>
  <si>
    <t>Licences in connection with crossovers, parking permits, bay suspensions and the like</t>
  </si>
  <si>
    <t>1.2.13</t>
  </si>
  <si>
    <t>Site services</t>
  </si>
  <si>
    <t>1.2.13.1</t>
  </si>
  <si>
    <t>Temporary works not specific to an element of the works</t>
  </si>
  <si>
    <t>Temporary screens</t>
  </si>
  <si>
    <t>Supports to openings</t>
  </si>
  <si>
    <t>Supports to unstable structures</t>
  </si>
  <si>
    <t>1.2.13.2</t>
  </si>
  <si>
    <t>Multi-service gang</t>
  </si>
  <si>
    <t>Ganger</t>
  </si>
  <si>
    <t>labourer</t>
  </si>
  <si>
    <t>Fork Lift driver</t>
  </si>
  <si>
    <t>Service gang plant and transport</t>
  </si>
  <si>
    <t>1.2.14</t>
  </si>
  <si>
    <t>Insurance, bonds, guarantees and warranties</t>
  </si>
  <si>
    <t>1.2.14.1</t>
  </si>
  <si>
    <t>Works insurance</t>
  </si>
  <si>
    <t>Contractor's All Risks (CAR) insurance</t>
  </si>
  <si>
    <t>Contractor's plant and equipment insurance</t>
  </si>
  <si>
    <t>Temporary buildings insurance</t>
  </si>
  <si>
    <t>Terrorism insurance</t>
  </si>
  <si>
    <t>Other insurances in connection with the works</t>
  </si>
  <si>
    <t>Insurance premium tax (IPT)</t>
  </si>
  <si>
    <t>Allowance for recovery of all or part of insurance premium excess</t>
  </si>
  <si>
    <t>1.2.14.2</t>
  </si>
  <si>
    <t>Public liability insurance</t>
  </si>
  <si>
    <t>Non-negligence insurance</t>
  </si>
  <si>
    <t xml:space="preserve">Professional indemnity insurance </t>
  </si>
  <si>
    <t>1.2.14.3</t>
  </si>
  <si>
    <t>Employer's (main contractor's) liability insurance</t>
  </si>
  <si>
    <t>Management and staff, including administration staff</t>
  </si>
  <si>
    <t>Works operatives</t>
  </si>
  <si>
    <t>1.2.14.4</t>
  </si>
  <si>
    <t xml:space="preserve">Other Insurances  </t>
  </si>
  <si>
    <t>Employers loss of liquidated damages</t>
  </si>
  <si>
    <t>Latent defects cover</t>
  </si>
  <si>
    <t>Motor vehicles</t>
  </si>
  <si>
    <t>Other Insurances</t>
  </si>
  <si>
    <t>1.2.14.5</t>
  </si>
  <si>
    <t>Bonds</t>
  </si>
  <si>
    <t>Tender Bonds (if applicable)</t>
  </si>
  <si>
    <t>Performance Bonds</t>
  </si>
  <si>
    <t>1.2.14.6</t>
  </si>
  <si>
    <t>Guarantees</t>
  </si>
  <si>
    <t>Parent company guarantees</t>
  </si>
  <si>
    <t>Product guarantees, insurance backed guarantees</t>
  </si>
  <si>
    <t>1.2.14.7</t>
  </si>
  <si>
    <t>Warranties</t>
  </si>
  <si>
    <t>Collateral warranties</t>
  </si>
  <si>
    <t>Funders warranties</t>
  </si>
  <si>
    <t>Purchaser and tenant warranties</t>
  </si>
  <si>
    <t>Other warranties</t>
  </si>
  <si>
    <t>TOTALS</t>
  </si>
  <si>
    <t>TOTAL CARRIED TO MAIN SUMMARY</t>
  </si>
  <si>
    <t>£      p</t>
  </si>
  <si>
    <t>BILL NO. 2 - ENABLING WORKS</t>
  </si>
  <si>
    <t>NOTE: TO BE READ IN STRICT ACCORDANCE WITH ENGINEER'S DRAWINGS AND SPECIFICATION</t>
  </si>
  <si>
    <t>THE FOLLOWING IS ALSO TO BE READ IN STRICT ACCORDANCE WITH THE ENVIROCENTRE INVASIVE NON-NATIVE SPECIES MANAGEMENT PLAN REFERENCE 378984-14271 DATED 3RD JULY 2024</t>
  </si>
  <si>
    <t>ELEMENT 6A  -  SITEWORKS</t>
  </si>
  <si>
    <t>BULK EARTHWORKS</t>
  </si>
  <si>
    <t>C90 - ALTERATIONS SPOT ITEMS</t>
  </si>
  <si>
    <t>Removal of existing boulders to site entrance</t>
  </si>
  <si>
    <t>a</t>
  </si>
  <si>
    <t>various sizes; to allow formation of site access and SSE access</t>
  </si>
  <si>
    <t>D20 EXCAVATING AND FILLING</t>
  </si>
  <si>
    <t>Site preparation</t>
  </si>
  <si>
    <t>clearing site vegetation</t>
  </si>
  <si>
    <t>b</t>
  </si>
  <si>
    <t>bushes, scrub, undergrowth, hedges and tree stumps not exceeding 600mm girth - Access Road and Yard</t>
  </si>
  <si>
    <t>m2</t>
  </si>
  <si>
    <t>c</t>
  </si>
  <si>
    <t>bushes, scrub, undergrowth, hedges and tree stumps not exceeding 600mm girth - SSE Substation</t>
  </si>
  <si>
    <t>Excavating</t>
  </si>
  <si>
    <t>topsoil for preservation</t>
  </si>
  <si>
    <t>d</t>
  </si>
  <si>
    <t>averaged depth assumed 450mm thick (PROVISIONAL) - Access Road and Yard</t>
  </si>
  <si>
    <t>e</t>
  </si>
  <si>
    <t>to reduce levels</t>
  </si>
  <si>
    <t>f</t>
  </si>
  <si>
    <t>maximum depth not exceeding 4.00m; commencing at underside of topsoil strip - Access Road and Yard</t>
  </si>
  <si>
    <t>m3</t>
  </si>
  <si>
    <t>g</t>
  </si>
  <si>
    <t>maximum depth not exceeding 4.00m; commencing at underside of topsoil strip - SSE Substation</t>
  </si>
  <si>
    <t>Extra over excavation irrespective of depth for excavating</t>
  </si>
  <si>
    <t>h</t>
  </si>
  <si>
    <t>soft spots; include for additional earthwork supports and removal from site; generally (PROVISIONAL)</t>
  </si>
  <si>
    <t>i</t>
  </si>
  <si>
    <t>made ground; include for additional earthwork supports and stockpiled for removal from site; generally (PROVISIONAL)</t>
  </si>
  <si>
    <t>Breaking out existing materials</t>
  </si>
  <si>
    <t>j</t>
  </si>
  <si>
    <t>rock; include for additional earthwork supports and stockpiled for removal from site; generally (PROVISIONAL)</t>
  </si>
  <si>
    <t>Disposal</t>
  </si>
  <si>
    <t>k</t>
  </si>
  <si>
    <t>Surface water</t>
  </si>
  <si>
    <t>l</t>
  </si>
  <si>
    <t>extra over; contractor to allow for Surface Water Management</t>
  </si>
  <si>
    <t>Ground water</t>
  </si>
  <si>
    <t>Excavated material</t>
  </si>
  <si>
    <t>n</t>
  </si>
  <si>
    <t>topsoil; on site, in temporary spoil heaps</t>
  </si>
  <si>
    <t>for verges</t>
  </si>
  <si>
    <t>o</t>
  </si>
  <si>
    <t>topsoil; off site; to a tip to be selected by the contractor</t>
  </si>
  <si>
    <t>To Summary £</t>
  </si>
  <si>
    <t>as dug material from reduced level excavations; on site, in temporary spoil heaps</t>
  </si>
  <si>
    <t>as dug material from reduced level excavations; off site, to a tip to be selected by the Contractor</t>
  </si>
  <si>
    <t>made ground from reduced level excavations; off site, to a tip to be selected by the Contractor</t>
  </si>
  <si>
    <t>rock from reduced level excavations; off site, to a tip to be selected by the Contractor</t>
  </si>
  <si>
    <t>Filling to excavations</t>
  </si>
  <si>
    <t>Imported Hardcore;  Type 1</t>
  </si>
  <si>
    <t>over 250 average thick; obtained off site; soft spots and voids following made ground and rock removal; including all required compaction (PROVISIONAL)</t>
  </si>
  <si>
    <t>Filling to make up levels</t>
  </si>
  <si>
    <t>As dug material (see testing below)</t>
  </si>
  <si>
    <t>average thickness exceeding 250 average thick; 
obtained from on site temporary spoil heaps; depositing in layers 200 maximum; including all required compaction - Access Road and Yard</t>
  </si>
  <si>
    <t>average thickness exceeding 250 average thick; 
obtained from on site temporary spoil heaps; depositing in layers 200 maximum; including all required compaction - SSE Substation</t>
  </si>
  <si>
    <t>Imported Suitable Granular Fill</t>
  </si>
  <si>
    <t>over 250 average thick; obtained off site; additional required; including all required compaction - SSE Substation</t>
  </si>
  <si>
    <t>over 250 average thick; obtained off site; additional fill if required; including all required compaction (PROVISIONAL)</t>
  </si>
  <si>
    <t>Surface treatments</t>
  </si>
  <si>
    <t>Applying Herbicides</t>
  </si>
  <si>
    <t>Application of chemical and/or mechanical treatment as recommended on the current guidance for each species as set out in the treatment schedule forming part of Envirocentres Invasive Non-Native Species Management Plan reference 378984-14271 dated 3rd July 2024; complete</t>
  </si>
  <si>
    <t>Compacting</t>
  </si>
  <si>
    <t>ground</t>
  </si>
  <si>
    <t>surfaces of filling</t>
  </si>
  <si>
    <t>bottom of excavations</t>
  </si>
  <si>
    <t>Testing</t>
  </si>
  <si>
    <t>Material Processing &amp; Testing - As Dug Material</t>
  </si>
  <si>
    <t>All material specifications &amp; testing requirements per Goodson Associates Earthworks Specification</t>
  </si>
  <si>
    <t>Volume</t>
  </si>
  <si>
    <r>
      <t xml:space="preserve">Material Testing </t>
    </r>
    <r>
      <rPr>
        <b/>
        <sz val="10"/>
        <color rgb="FF000000"/>
        <rFont val="Times New Roman"/>
        <family val="1"/>
      </rPr>
      <t>- Nr of Tests to be completed by Contractor</t>
    </r>
  </si>
  <si>
    <t>Natural moisture content</t>
  </si>
  <si>
    <t>Nr</t>
  </si>
  <si>
    <t>Particle size distribution/uniformity coefficient</t>
  </si>
  <si>
    <t>Dry density/moisture content relationship using vibrating rammer</t>
  </si>
  <si>
    <t>Moisture condition value/moisture consent relationship (if suitable)</t>
  </si>
  <si>
    <t>Los Angeles Coefficient</t>
  </si>
  <si>
    <t>pH and Sulphate</t>
  </si>
  <si>
    <r>
      <t xml:space="preserve">Verification testing </t>
    </r>
    <r>
      <rPr>
        <b/>
        <sz val="10"/>
        <color rgb="FF000000"/>
        <rFont val="Times New Roman"/>
        <family val="1"/>
      </rPr>
      <t>- Nr of Test to be completed by Contractor</t>
    </r>
  </si>
  <si>
    <t>Grading/Uniformity co-efficient</t>
  </si>
  <si>
    <t>MC/MCV (if suitable)</t>
  </si>
  <si>
    <t>OMC/MC</t>
  </si>
  <si>
    <t>PI</t>
  </si>
  <si>
    <t>CBR</t>
  </si>
  <si>
    <t>Plate Load Tests</t>
  </si>
  <si>
    <r>
      <t xml:space="preserve">In Situ Testing </t>
    </r>
    <r>
      <rPr>
        <b/>
        <sz val="10"/>
        <color rgb="FF000000"/>
        <rFont val="Times New Roman"/>
        <family val="1"/>
      </rPr>
      <t>- Nr of Tests to be completed by Contractor</t>
    </r>
  </si>
  <si>
    <t>In situ density (sand replacement or core cutter)</t>
  </si>
  <si>
    <t>Plate loading tests at sub-formation level</t>
  </si>
  <si>
    <t>CBR testing</t>
  </si>
  <si>
    <t>SUMMARY FOR BILL NO. 2 - ENABLING WORKS</t>
  </si>
  <si>
    <t>Total from Page 2 / 1</t>
  </si>
  <si>
    <t>Total from Page 2 / 2</t>
  </si>
  <si>
    <t>Total from Page 2 / 3</t>
  </si>
  <si>
    <t>Total for Project £</t>
  </si>
  <si>
    <t>BILL NO. 3 - SITEWORKS</t>
  </si>
  <si>
    <t>NOTE: TO BE READ IN STRICT ACCORDANCE WITH THE ENGINEER'S DRAWINGS AND SPECIFICATION</t>
  </si>
  <si>
    <t>WORKS WITHIN EXISTING FOOTWAY - SSE SUBSTATION ACCESS</t>
  </si>
  <si>
    <t>Breakout the following; remove all debris off site</t>
  </si>
  <si>
    <t>Kerbing</t>
  </si>
  <si>
    <t>existing road kerb and foundation</t>
  </si>
  <si>
    <t>existing edging kerb and foundation</t>
  </si>
  <si>
    <t>Tarmac/Type 1</t>
  </si>
  <si>
    <t>existing footway; approximately 160mm thick; consisting of 60mm tar and 200mm type 1</t>
  </si>
  <si>
    <t>Q10 KERBS /EDGINGS /CHANNELS /PAVING 
ACCESSORIES</t>
  </si>
  <si>
    <t>Precast concrete; BS 1340 bedded and jointed in mortar bed 25 thick; ST1 concrete kerb log 450 x 150 with 150x125 upstand;  haunched one side with concrete ST1 : 12.5 diameter mild steel dowel bars, 200 high at 800 centres; include all excavations, earthwork support, disposal, formwork and backfilling complete</t>
  </si>
  <si>
    <t>Road kerbs</t>
  </si>
  <si>
    <t>125 x 255-150;  double transition dropper kerb</t>
  </si>
  <si>
    <t>tying in with existing road kerb</t>
  </si>
  <si>
    <t>125 x 150; bullnose kerb with 20mm upstand</t>
  </si>
  <si>
    <t>Precast concrete; BS 1340 bedded and jointed in mortar bed 15 thick; ST1 concrete kerb log 300 x 100;  haunched both sides with concrete ST1; include all excavations, earthwork support, disposal, formwork and backfilling complete</t>
  </si>
  <si>
    <t>Footway kerbs</t>
  </si>
  <si>
    <t>50 x 200;  round top edging kerb with 50mm upstand</t>
  </si>
  <si>
    <t xml:space="preserve">Extra over for </t>
  </si>
  <si>
    <t>tying in with existing backing kerb</t>
  </si>
  <si>
    <t>making good existing footway tar following installation of kerbing</t>
  </si>
  <si>
    <t>Q20 GRANULAR SUB-BASES TO ROADS/PAVINGS</t>
  </si>
  <si>
    <t>Imported Hardcore; Granular Type 1; to SHW clause 803</t>
  </si>
  <si>
    <t>Filling to make up levels - Footways</t>
  </si>
  <si>
    <t>average thickness not exceeding 250 thick; obtained off site; depositing in layers 200 maximum thickness; including all required compaction</t>
  </si>
  <si>
    <t>Q22 COATED MACADAM/ ASPHALT ROADS/ PAVINGS</t>
  </si>
  <si>
    <t>AC20 dense binder course; 70/100; to SWH clause 1105</t>
  </si>
  <si>
    <t>Footways</t>
  </si>
  <si>
    <r>
      <t>40 thick; to fall and crossfalls and to slopes not exceeding 15</t>
    </r>
    <r>
      <rPr>
        <vertAlign val="superscript"/>
        <sz val="10"/>
        <color rgb="FF000000"/>
        <rFont val="Times New Roman"/>
        <family val="1"/>
      </rPr>
      <t>0</t>
    </r>
    <r>
      <rPr>
        <sz val="10"/>
        <color rgb="FF000000"/>
        <rFont val="Times New Roman"/>
        <family val="1"/>
      </rPr>
      <t xml:space="preserve"> from the horizontal</t>
    </r>
  </si>
  <si>
    <t>AC6 dense surface course; 70/100; to SWH clause 1105</t>
  </si>
  <si>
    <t>Footpaths</t>
  </si>
  <si>
    <r>
      <t>20 thick; to fall and crossfalls and to slopes not exceeding 15</t>
    </r>
    <r>
      <rPr>
        <vertAlign val="superscript"/>
        <sz val="10"/>
        <color rgb="FF000000"/>
        <rFont val="Times New Roman"/>
        <family val="1"/>
      </rPr>
      <t>0</t>
    </r>
    <r>
      <rPr>
        <sz val="10"/>
        <color rgb="FF000000"/>
        <rFont val="Times New Roman"/>
        <family val="1"/>
      </rPr>
      <t xml:space="preserve"> from the horizontal</t>
    </r>
  </si>
  <si>
    <t>WORKS WITHIN EXISTING FOOTWAY - SITE ACCESS</t>
  </si>
  <si>
    <t>existing footway; approximately 160mm thick; consisting of 60mm tar and 100mm type 1</t>
  </si>
  <si>
    <t>extra over; 890mm additional excavation depth below areas to be broken out; including disposal of materials off site</t>
  </si>
  <si>
    <t>extra over; working next to existing services; 2 Nr electric ducts, 2 Nr telecoms ducts and 1 Nr Gas Pipe (see Drawing 100C)</t>
  </si>
  <si>
    <t>KERBING</t>
  </si>
  <si>
    <t>125 x 255;  half battered kerb with 100mm upstand</t>
  </si>
  <si>
    <t>125 x 150; bullnose kerb with 0-6mm upstand</t>
  </si>
  <si>
    <t>Precast concrete; BS 1340 bedded and jointed in mortar bed 25 thick; ST1 concrete kerb log 300 x 100;  haunched both sides with concrete ST1; include all excavations, earthwork support, disposal, formwork and backfilling complete</t>
  </si>
  <si>
    <t>50 x 200;  flat top edging kerb with 0mm upstand</t>
  </si>
  <si>
    <t>ADOPTED ROADS</t>
  </si>
  <si>
    <t>Filling to make up levels - Road</t>
  </si>
  <si>
    <t>Imported Class 6F2 granular material</t>
  </si>
  <si>
    <t>average thickness exceeding 250 thick; obtained off site; depositing in layers 200 maximum thickness; including all required compaction</t>
  </si>
  <si>
    <t>AC 32 dense base 100/150 to BS EN 13108</t>
  </si>
  <si>
    <t>Roads</t>
  </si>
  <si>
    <r>
      <t>140 thick; to fall and crossfalls and to slopes not exceeding 15</t>
    </r>
    <r>
      <rPr>
        <vertAlign val="superscript"/>
        <sz val="10"/>
        <color rgb="FF000000"/>
        <rFont val="Times New Roman"/>
        <family val="1"/>
      </rPr>
      <t>0</t>
    </r>
    <r>
      <rPr>
        <sz val="10"/>
        <color rgb="FF000000"/>
        <rFont val="Times New Roman"/>
        <family val="1"/>
      </rPr>
      <t xml:space="preserve"> from the horizontal</t>
    </r>
  </si>
  <si>
    <t>AC 20 HDM bin des 40/60 to BS EN 13108</t>
  </si>
  <si>
    <r>
      <t>55 thick; to fall and crossfalls and to slopes not exceeding 15</t>
    </r>
    <r>
      <rPr>
        <vertAlign val="superscript"/>
        <sz val="10"/>
        <color rgb="FF000000"/>
        <rFont val="Times New Roman"/>
        <family val="1"/>
      </rPr>
      <t>0</t>
    </r>
    <r>
      <rPr>
        <sz val="10"/>
        <color rgb="FF000000"/>
        <rFont val="Times New Roman"/>
        <family val="1"/>
      </rPr>
      <t xml:space="preserve"> from the horizontal</t>
    </r>
  </si>
  <si>
    <t>Hot rolled asphalt 30/14F surf 40/60 des to BS EN 13108</t>
  </si>
  <si>
    <r>
      <t>45 thick; to fall and crossfalls and to slopes not exceeding 15</t>
    </r>
    <r>
      <rPr>
        <vertAlign val="superscript"/>
        <sz val="10"/>
        <color rgb="FF000000"/>
        <rFont val="Times New Roman"/>
        <family val="1"/>
      </rPr>
      <t>0</t>
    </r>
    <r>
      <rPr>
        <sz val="10"/>
        <color rgb="FF000000"/>
        <rFont val="Times New Roman"/>
        <family val="1"/>
      </rPr>
      <t xml:space="preserve"> from the horizontal</t>
    </r>
  </si>
  <si>
    <t>Tie in to existing roads</t>
  </si>
  <si>
    <t>stepped by course; 900 total width; 240 overall depth</t>
  </si>
  <si>
    <t>Q26 SPECIAL SURFACING /PAVINGS FOR SPORT 
/GENERAL AMENITY</t>
  </si>
  <si>
    <t>Line markings</t>
  </si>
  <si>
    <t>to diagram 1003</t>
  </si>
  <si>
    <t>Width not exceeding 300mm, colour white; 200mm wide, 600mm long line with 300mm gap; double line</t>
  </si>
  <si>
    <t>to diagram 1004</t>
  </si>
  <si>
    <t>Width not exceeding 300mm, colour white; 100mm wide, 4000mm long line with 2000mm gap; single line</t>
  </si>
  <si>
    <t>to diagram 1009</t>
  </si>
  <si>
    <t>Width not exceeding 300mm, colour white; 100mm wide, 600mm long line with 300mm gap; single line</t>
  </si>
  <si>
    <t>Letters and Figures</t>
  </si>
  <si>
    <t>give way triangle to diagram 1023;  colour white</t>
  </si>
  <si>
    <t>Q50 SITE/STREET FURNITURE/EQUIPMENT</t>
  </si>
  <si>
    <t>Steel/aluminium/plastic</t>
  </si>
  <si>
    <t>Signage</t>
  </si>
  <si>
    <t>giveway sign to diagram 602; including post and foundation</t>
  </si>
  <si>
    <t>NON-ADOPTED ROADS</t>
  </si>
  <si>
    <t>Tie in to new road</t>
  </si>
  <si>
    <t>ADOPTED FOOTWAYS</t>
  </si>
  <si>
    <t>Tie in to existing footpath</t>
  </si>
  <si>
    <t>stepped by course; 600 total width; 60 overall depth</t>
  </si>
  <si>
    <t>Q25 SLAB BRICK BLOCK SETT COBBLE PAVINGS</t>
  </si>
  <si>
    <t>Blister tactile paving; colour - buff; Marshall or equal and approved; 400x400x60; laid on and including 30mm zone 2 sharp sand bedding; all to the manufacturers printed instructions</t>
  </si>
  <si>
    <t>Pavings</t>
  </si>
  <si>
    <t>level or to falls</t>
  </si>
  <si>
    <t>SOFT LANDSCAPING</t>
  </si>
  <si>
    <t>Topsoil;  from on site temporary spoil heaps</t>
  </si>
  <si>
    <t>not exceeding 250mm deep, verges</t>
  </si>
  <si>
    <t>Cultivate, de-stone, and grade</t>
  </si>
  <si>
    <t>Surface of filling</t>
  </si>
  <si>
    <t>topsoil 200 deep</t>
  </si>
  <si>
    <t>Q30 SEEDING/TURFING</t>
  </si>
  <si>
    <t>Wild flower grass seed mix</t>
  </si>
  <si>
    <t>General surfaces</t>
  </si>
  <si>
    <t>generally</t>
  </si>
  <si>
    <t>Grass cutting &amp; maintenance</t>
  </si>
  <si>
    <t>WORKS WITHIN EXISTING SITE - SSE SUBSTATION ACCESS</t>
  </si>
  <si>
    <t>maximum depth not exceeding 1.00m; commencing at existing ground level</t>
  </si>
  <si>
    <t>as dug material from reduced level excavations; off site; to a tip to be selected by the contractor</t>
  </si>
  <si>
    <t>Imported Hardcore; Granular Type 2</t>
  </si>
  <si>
    <t>Close graded Macadam binder course to BS 4987 Group 3, 7.1 or 7.3</t>
  </si>
  <si>
    <r>
      <t>50 thick; to fall and crossfalls and to slopes not exceeding 15</t>
    </r>
    <r>
      <rPr>
        <vertAlign val="superscript"/>
        <sz val="10"/>
        <color rgb="FF000000"/>
        <rFont val="Times New Roman"/>
        <family val="1"/>
      </rPr>
      <t>0</t>
    </r>
    <r>
      <rPr>
        <sz val="10"/>
        <color rgb="FF000000"/>
        <rFont val="Times New Roman"/>
        <family val="1"/>
      </rPr>
      <t xml:space="preserve"> from the horizontal</t>
    </r>
  </si>
  <si>
    <t>Dense Macadam surface course to BS 4587 Group 3, 7.5</t>
  </si>
  <si>
    <t>FENCING</t>
  </si>
  <si>
    <t>Take down and remove the following; remove all debris off site</t>
  </si>
  <si>
    <t>Chain Link Fencing</t>
  </si>
  <si>
    <t>existing chain link fencing, posts and concrete foundations complete</t>
  </si>
  <si>
    <t>Q40 - FENCING</t>
  </si>
  <si>
    <t>Proprietary W Section Palisade Security Fencing; galvanised steel; 2.40m high; fence posts at 2.50 - 2.75m centres; all to BS EN ISO 1461:2009; pale heads to be single point; include for all excavations, earthwork support, disposal, concrete to posts, setting posts, formwork and backfilling complete</t>
  </si>
  <si>
    <t>Fence</t>
  </si>
  <si>
    <t>2.40m high</t>
  </si>
  <si>
    <t>Extra Over for end posts</t>
  </si>
  <si>
    <t>Extra Over for angle posts</t>
  </si>
  <si>
    <t>Extra Over for double leaf vehicular access gate: 7.00 x 2.40m high overall</t>
  </si>
  <si>
    <t>Extra Over for single leaf pedestrian access gate: 1.00 x 2.40m overall</t>
  </si>
  <si>
    <r>
      <t>Acoustic Fencing; Jackson Fencing or other equal and approved; Jakoustic</t>
    </r>
    <r>
      <rPr>
        <b/>
        <sz val="10"/>
        <color theme="1"/>
        <rFont val="Aptos Narrow"/>
        <family val="2"/>
      </rPr>
      <t xml:space="preserve">® </t>
    </r>
    <r>
      <rPr>
        <b/>
        <sz val="10"/>
        <color theme="1"/>
        <rFont val="Times New Roman"/>
        <family val="1"/>
      </rPr>
      <t>Reflective Fencing; 34 x 139 x 4.8mm planed timber deep V tongue and groove boards complete with capping and counter rail; to provide up to 28 dB noise reduction and to Category B3 rating; posts at 2.41m centres in strict accordance with the manufacturers printed instructions; complete with turning fork posts and galvanised steel spur post reinforcement; include for all excavations, earthwork support, disposal, concrete to posts, setting posts, formwork and backfilling complete</t>
    </r>
  </si>
  <si>
    <t>3.00m high</t>
  </si>
  <si>
    <t>ELEMENT 6D  -  MINOR BUILDING WORKS</t>
  </si>
  <si>
    <t>Composite Item</t>
  </si>
  <si>
    <t>SSE Substation Base</t>
  </si>
  <si>
    <t>3.00 x 3.30m x 0.60m deep concrete Substation base in strict accordance with Cameron + Ross drawing numbers 221193-000-CAM-DR-C-270 Rev B and 221193-000-CAM-DR-C-730 Rev A complete</t>
  </si>
  <si>
    <t>SUMMARY FOR BILL NO. 3 - SITEWORKS</t>
  </si>
  <si>
    <t>Total from Page 3 / 1</t>
  </si>
  <si>
    <t>Total from Page 3 / 2</t>
  </si>
  <si>
    <t>Total from Page 3 / 3</t>
  </si>
  <si>
    <t>Total from Page 3 / 4</t>
  </si>
  <si>
    <t>Total from Page 3 / 5</t>
  </si>
  <si>
    <t>Total from Page 3 / 6</t>
  </si>
  <si>
    <t>Total from Page 3 / 7</t>
  </si>
  <si>
    <t>Total from Page 3 / 8</t>
  </si>
  <si>
    <t>Total from Page 3 / 9</t>
  </si>
  <si>
    <t>Total from Page 3 / 10</t>
  </si>
  <si>
    <t>Total from Page 3 / 11</t>
  </si>
  <si>
    <t>Total from Page 3 / 12</t>
  </si>
  <si>
    <t>Total from Page 3 / 13</t>
  </si>
  <si>
    <t>BILL NO. 4 - EXTERNAL STAIR LINK</t>
  </si>
  <si>
    <t>Forming In Situ Concrete Steps</t>
  </si>
  <si>
    <t>New in situ concrete steps comprising formation of 13 Nr 300x150x2000 approx. C35 air entrained concrete steps, 175mm thick, with A393 mesh top and bottom, including 50-60mm colour contrasting insert strip to both tread and riser; including all required fill to formation; all as per Engineers Drawing Nr 221193-000-CAM-DR-C-290C</t>
  </si>
  <si>
    <t>sum</t>
  </si>
  <si>
    <t>New  concrete steps comprising formation of 8 Nr 300x150x2000 approx. C35 air entrained concrete steps, 175mm thick, with A393 mesh top and bottom, including 50-60mm colour contrasting insert strip to both tread and riser; including all required fill to formation; all as per Engineers Drawing Nr 221193-000-CAM-DR-C-290C</t>
  </si>
  <si>
    <t>New  concrete steps comprising formation of 12 Nr 300x150x2000 approx. C35 air entrained concrete steps, 175mm thick, with A393 mesh top and bottom, including 50-60mm colour contrasting insert strip to both tread and riser; including all required fill to formation; all as per Engineers Drawing Nr 221193-000-CAM-DR-C-290C</t>
  </si>
  <si>
    <t>New  concrete steps comprising formation of 6 Nr 300x150x2000 approx. C35 air entrained concrete steps, 175mm thick, with A393 mesh top and bottom, including 50-60mm colour contrasting insert strip to both tread and riser; including all required fill to formation; all as per Engineers Drawing Nr 221193-000-CAM-DR-C-290C</t>
  </si>
  <si>
    <t>Forming Associated Handrail</t>
  </si>
  <si>
    <t>New 900mm high galvanised steel handrail formed from 48.3 x 4mm CHS's, cold rolled Grade S235, galvanised steel frame; frame to consist of main posts at maximum 1.5m c/c, mid rail and top rail all 48.3 x 4mm CHS; posts at 1m c/c; supported by 350x350x450 C20 concrete foundations at 1500mm c/c; all as per Engineers Drawing Nr 221193-000-CAM-DR-C-290C</t>
  </si>
  <si>
    <t>WORKS TO STAIR LANDINGS</t>
  </si>
  <si>
    <t>Landing kerbs</t>
  </si>
  <si>
    <t>LANDINGS</t>
  </si>
  <si>
    <t>average thickness exceeding 250 thick; obtained off site; depositing in layers 200 maximum thickness; including all required compaction - to formation</t>
  </si>
  <si>
    <t>Corduroy tactile paving; colour - buff; Marshall or equal and approved; 400x400x60; laid on and including 25mm sand/cements bedding; all to the manufacturers printed instructions</t>
  </si>
  <si>
    <t>SUMMARY FOR BILL NO. 4 - EXTERNAL STAIR LINK</t>
  </si>
  <si>
    <t>Total from Page 4 / 1</t>
  </si>
  <si>
    <t>Total from Page 4 / 2</t>
  </si>
  <si>
    <t xml:space="preserve">BILL NO. 4 - DRAINAGE </t>
  </si>
  <si>
    <t>ELEMENT 6B - DRAINAGE</t>
  </si>
  <si>
    <t>(PROVISIONAL)</t>
  </si>
  <si>
    <t>SURFACE WATER</t>
  </si>
  <si>
    <t>NOTE: ALL EXCAVATION WORKS ARE CALCULATED USING COVER LEVELS AND INVERT LEVELS.</t>
  </si>
  <si>
    <t>C90 ALTERATIONS - SPOT ITEMS</t>
  </si>
  <si>
    <t>Alterations to existing below ground drainage</t>
  </si>
  <si>
    <t>Carefully excavate, expose, breakout and set aside existing gully and grating to allow construction of new access road; including for disposing surplus material off site, backfilling with Type 1 Hardcore and fully reinstating road construction</t>
  </si>
  <si>
    <t>Sum</t>
  </si>
  <si>
    <t>Relocate previously set aside gully and grating to location shown on Drawing Nr 400F; include for breaking out existing road construction, excavation and disposal off site of surplus material; include for ST4 concrete bedding and surround; connection to existing drainage and including all required pipework, bends and accessories required; including for making good existing surface around gully; all complete as per Engineer's Trapped Gully Detail on Drawing Nr 270A</t>
  </si>
  <si>
    <t>R12 DRAINAGE BELOW GROUND</t>
  </si>
  <si>
    <t>Excavating Trenches; including backfilling with selected excavated material in accordance with CESWI (6th edition); including marker tape where required; all as per Engineer's details</t>
  </si>
  <si>
    <t>For pipes</t>
  </si>
  <si>
    <t>not exceeding 200 nominal size; 1250 - 1500 average depth; gully tails</t>
  </si>
  <si>
    <t>Extra over excavating trench irrespective of depth</t>
  </si>
  <si>
    <t>breaking out existing materials</t>
  </si>
  <si>
    <t>rock; include for additional earthwork supports, disposal off site and replacing with Imported Hardcore, Type 1 (PROVISIONAL)</t>
  </si>
  <si>
    <t>Bedding and sidefill material; 10 or 14mm nominal single size or 14 to 5mm course graded</t>
  </si>
  <si>
    <t>Beds and surrounds</t>
  </si>
  <si>
    <t>450 x 450; for 150 diameter pipes</t>
  </si>
  <si>
    <t>Smooth walled UPVC pipework with flexible joints</t>
  </si>
  <si>
    <t>Pipes</t>
  </si>
  <si>
    <t>150 nominal size; in trenches; in runs not exceeding 3m long (2 Nr)</t>
  </si>
  <si>
    <t>Extra over for</t>
  </si>
  <si>
    <t>150 bends</t>
  </si>
  <si>
    <t>forming temporary soakaway to act as gully discharge until the swale/filter trench is completed in future phases</t>
  </si>
  <si>
    <t>Plastic Accessories</t>
  </si>
  <si>
    <t>Road Gullies</t>
  </si>
  <si>
    <t>Grating and frame in accordance with BS EN 124 class D400 (single piece, hinged, non-rock), size to be appropriate for 450mm diameter gully pot, frame to be 100mm deep and should be kitemarked with SHW; gully grating should be set 6mm below road profile on a full mortar bed (10-20mm) to SHW clause 2400 designation (i); brickwork to SHW 2400 series or precast concrete adjusting unit conforming to BS EN 1917 and BS 5911-3; gully pots should be trapped only and have rodding eyes and stoppers; gully pots should be surrounded with 150mm thick concrete class ST4; gully connection to be surrounded with concrete class ST4, 150mm minimum thickness to a depth one meter below formation; all excavations disposal backfilling, connection to pipes; all as per Engineer's Trapped Road Gully Detail on Drawing Nr 270A</t>
  </si>
  <si>
    <t>1250 - 1500 average depth</t>
  </si>
  <si>
    <t>Testing and Commissioning</t>
  </si>
  <si>
    <t>Complete drainage installation</t>
  </si>
  <si>
    <t>SUMMARY FOR BILL NO. 5 - DRAINAGE</t>
  </si>
  <si>
    <t>Amount from Page 5 / 1</t>
  </si>
  <si>
    <t>Amount from Page 5 / 2</t>
  </si>
  <si>
    <t>Amount from Page 5 / 3</t>
  </si>
  <si>
    <t>BILL NO. 6 - EXTERNAL SERVICES</t>
  </si>
  <si>
    <t>NOTE: TO BE READ IN STRICT ACCORDANCE WITH WALLACE WHITTLE DRAWING NR 24300-WWL-XX-XX-DR-E-97001 P01</t>
  </si>
  <si>
    <t>ELEMENT 6C - EXTERNAL SERVICES (PROVISIONAL)</t>
  </si>
  <si>
    <t>P30 TRENCHES/PIPEWAYS/PITS FOR BURIED 
SERVICES</t>
  </si>
  <si>
    <t>EXTERNAL LIGHTING</t>
  </si>
  <si>
    <t>Excavating Trenches</t>
  </si>
  <si>
    <t>For Services</t>
  </si>
  <si>
    <t>not exceeding 200 nominal size; to accommodate 1 nr 100mm dia ducts; width to suit; 1000 to 1250 average depth; backfilling with sand and approved imported granular material as specified: depth to top of service 600mm - for LV cabling</t>
  </si>
  <si>
    <t>extra over for road crossing</t>
  </si>
  <si>
    <t>Sand to be obtained off site</t>
  </si>
  <si>
    <t>Sand bed and surround</t>
  </si>
  <si>
    <t>to 100mm ducts in trenches</t>
  </si>
  <si>
    <t>Underground Ductwork; UPVC</t>
  </si>
  <si>
    <t>Ducts</t>
  </si>
  <si>
    <t>100mm diameter uPVC duct; laid in trenches; including draw rope</t>
  </si>
  <si>
    <t>Cabling</t>
  </si>
  <si>
    <t>2.5sqmm cabling</t>
  </si>
  <si>
    <t>3c 2.5sqmm XLPE SWA LSF; pulled through ducts</t>
  </si>
  <si>
    <t>extra over for cable loops at column positions</t>
  </si>
  <si>
    <t>extra over for connections at column</t>
  </si>
  <si>
    <t>Lighting Columns</t>
  </si>
  <si>
    <t>Iguzzini Wow Luminaire 2700K, 164.2W, asymmetric optic; installed on 10m heavy duty steel conical column on manufacturers bracket; including anti-bird spikes; including wiring luminaire head to column isolator and final connection</t>
  </si>
  <si>
    <t>Supply and fitting the above column and luminaire complete; including all excavation, bedding, surround, backfilling, disposal of surplus material off site, concrete works; all as necessary to complete the installation</t>
  </si>
  <si>
    <t>Iguzzini Wow Luminaire 2700K, 89W, street optic; installed on 6m heavy duty steel conical column on manufacturers bracket; including anti-bird spikes; including wiring luminaire head to column isolator and final connection</t>
  </si>
  <si>
    <t>Iguzzini Wow Luminaire 2700K, 36.3W, street optic; installed on 6m heavy duty steel conical column on manufacturers bracket; including anti-bird spikes; including wiring luminaire head to column isolator and final connection</t>
  </si>
  <si>
    <t>Feeder Pillar</t>
  </si>
  <si>
    <t>Feeder Pillar to suit installation</t>
  </si>
  <si>
    <t>Supply and fitting the above feeder pillar complete; including all excavation, bedding, surround, backfilling, disposal of surplus material off site, concrete works to form 3m x 2m plinth; all as necessary to complete the installation</t>
  </si>
  <si>
    <t>Polythene service marker tape; 150 wide; marked with legend to suit, laid in trenches 150mm above cables</t>
  </si>
  <si>
    <t>SUMMARY FOR BILL NO. 6 - EXTERNAL SERVICES</t>
  </si>
  <si>
    <t>Total from Page 6 / 1</t>
  </si>
  <si>
    <t>Total from Page 6 / 2</t>
  </si>
  <si>
    <t>BILL NO. 7 - DAYWORKS</t>
  </si>
  <si>
    <t>A55 - DAYWORKS</t>
  </si>
  <si>
    <t>NOTES:</t>
  </si>
  <si>
    <t xml:space="preserve">(i) The definition of Prime Cost of Labour and Material and of Plant and Overheads shall be as set out in ''Definition of the Prime Cost if Daywork carried out under a Building Contract </t>
  </si>
  <si>
    <t>(ii) The individual rates for Plant shall be as set out in the ''Schedule of Basic Plant Charges''  for use in connection with Dayworks under a Building Contract published 2010 by the Royal Institution if Chartered Surveyors</t>
  </si>
  <si>
    <t>Allow the Provisional Sum for Prime Cost of Labour :</t>
  </si>
  <si>
    <t>ADD : for Incidental Costs, Overheads and Profit</t>
  </si>
  <si>
    <t>Allow the Provisional Sum for Prime Cost of Materials :</t>
  </si>
  <si>
    <t>Allow the Provisional Sum for Prime Cost of Plant :</t>
  </si>
  <si>
    <t>ADD: for any adjustments to the Schedule of Basic Plant Charges and for Incidental Costs, Overheads and Profit :</t>
  </si>
  <si>
    <t>AMOUNT OF DAYWORKS CARRIED TO SUMMARY          £</t>
  </si>
  <si>
    <t>£</t>
  </si>
  <si>
    <t>BILL NO 8 - PROVISIONAL SUMS</t>
  </si>
  <si>
    <t>PROVISIONAL WORK/ITEMS</t>
  </si>
  <si>
    <t>Include the following defined provisional sums</t>
  </si>
  <si>
    <t>ALLOWANCE FOR IDENTIFICATION, EXCAVATION AND REMOVAL OF CONTAMINATED MATERIAL</t>
  </si>
  <si>
    <t>Include the Provisional Sum of £ 15,00.00</t>
  </si>
  <si>
    <t>The work is defined as follows: Identification, excavation and removal of possible contaminated materials identified in Mason Evans Geo-Environmental report dated July 2024, page 8 item 2.4, page 29 item 6.1.4 and page 50 item 15.2</t>
  </si>
  <si>
    <t>Add Main Contractor's Profit</t>
  </si>
  <si>
    <t>%</t>
  </si>
  <si>
    <t>ALLOWANCE FOR LOWERING OF EXISTING SERVICES WITHIN FOOTPATH FOR NEW SITE ACCESS</t>
  </si>
  <si>
    <t>Include the Provisional Sum of £ 25,000.00</t>
  </si>
  <si>
    <t>The work is defined as follows: Lowering existing City Fibre service within existing footpath for new site access</t>
  </si>
  <si>
    <t>ALLOWANCE FOR RISK</t>
  </si>
  <si>
    <t>The work is defined as follows:</t>
  </si>
  <si>
    <t>Risk allowance</t>
  </si>
  <si>
    <t>AMOUNT OF PROVISIONAL SUMS CARRIED TO SUMMARY</t>
  </si>
  <si>
    <t>TENDER SUMMARY</t>
  </si>
  <si>
    <t xml:space="preserve">Amount of BILL NO. 1 </t>
  </si>
  <si>
    <t xml:space="preserve">Amount of BILL NO. 2 </t>
  </si>
  <si>
    <t>Amount of BILL NO. 3</t>
  </si>
  <si>
    <t>Amount of BILL NO. 4</t>
  </si>
  <si>
    <t>Amount of BILL NO. 5</t>
  </si>
  <si>
    <t>Amount of BILL NO. 6</t>
  </si>
  <si>
    <t>Amount of BILL NO. 7</t>
  </si>
  <si>
    <t>Amount of BILL NO. 8</t>
  </si>
  <si>
    <t xml:space="preserve">AMOUNT OF TENDER   </t>
  </si>
  <si>
    <t xml:space="preserve"> £</t>
  </si>
  <si>
    <t>The Bills of Quantities to be fully completed and returned in accordance with electronic tendering procedures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</si>
</sst>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8" formatCode="&quot;£&quot;#,##0.00;[Red]\-&quot;£&quot;#,##0.00"/>
    <numFmt numFmtId="41" formatCode="_-* #,##0_-;\-* #,##0_-;_-* &quot;-&quot;_-;_-@_-"/>
    <numFmt numFmtId="44" formatCode="_-&quot;£&quot;* #,##0.00_-;\-&quot;£&quot;* #,##0.00_-;_-&quot;£&quot;* &quot;-&quot;??_-;_-@_-"/>
    <numFmt numFmtId="43" formatCode="_-* #,##0.00_-;\-* #,##0.00_-;_-* &quot;-&quot;??_-;_-@_-"/>
    <numFmt numFmtId="164" formatCode="0.0"/>
    <numFmt numFmtId="165" formatCode="&quot;£&quot;#,##0.00"/>
    <numFmt numFmtId="166" formatCode="[$-F800]dddd\,\ mmmm\ dd\,\ yyyy"/>
    <numFmt numFmtId="167" formatCode="#,##0\ ;[Red]\(#,##0\);&quot;-- &quot;"/>
    <numFmt numFmtId="168" formatCode="#,##0.00\ ;[Red]\(#,##0.00\);&quot; &quot;"/>
    <numFmt numFmtId="169" formatCode="#,##0\ ;[Red]\(#,##0\);&quot; &quot;"/>
    <numFmt numFmtId="170" formatCode="[$-809]dd\ mmmm\ yyyy;@"/>
  </numFmts>
  <fonts count="56" x14ac:knownFonts="1">
    <font>
      <sz val="11"/>
      <color theme="1"/>
      <name val="Calibri"/>
      <family val="2"/>
      <scheme val="minor"/>
    </font>
    <font>
      <sz val="10"/>
      <color theme="1"/>
      <name val="Times New Roman"/>
      <family val="1"/>
    </font>
    <font>
      <sz val="11"/>
      <color theme="1"/>
      <name val="Calibri"/>
      <family val="2"/>
      <scheme val="minor"/>
    </font>
    <font>
      <sz val="10"/>
      <name val="Arial"/>
      <family val="2"/>
    </font>
    <font>
      <sz val="10"/>
      <name val="Arial"/>
      <family val="2"/>
    </font>
    <font>
      <sz val="11"/>
      <name val="Times New Roman"/>
      <family val="1"/>
    </font>
    <font>
      <b/>
      <sz val="11"/>
      <name val="Times New Roman"/>
      <family val="1"/>
    </font>
    <font>
      <b/>
      <sz val="9"/>
      <name val="Times New Roman"/>
      <family val="1"/>
    </font>
    <font>
      <b/>
      <u/>
      <sz val="11"/>
      <name val="Times New Roman"/>
      <family val="1"/>
    </font>
    <font>
      <b/>
      <u/>
      <sz val="9"/>
      <name val="Times New Roman"/>
      <family val="1"/>
    </font>
    <font>
      <b/>
      <sz val="10"/>
      <name val="Times New Roman"/>
      <family val="1"/>
    </font>
    <font>
      <sz val="10"/>
      <name val="Times New Roman"/>
      <family val="1"/>
    </font>
    <font>
      <b/>
      <sz val="10"/>
      <color theme="1"/>
      <name val="Times New Roman"/>
      <family val="1"/>
    </font>
    <font>
      <b/>
      <u/>
      <sz val="10"/>
      <name val="Times New Roman"/>
      <family val="1"/>
    </font>
    <font>
      <sz val="11"/>
      <color theme="1"/>
      <name val="Calibri"/>
      <family val="2"/>
    </font>
    <font>
      <sz val="10.5"/>
      <name val="Times New Roman"/>
      <family val="1"/>
    </font>
    <font>
      <sz val="9"/>
      <name val="Times New Roman"/>
      <family val="1"/>
    </font>
    <font>
      <b/>
      <sz val="10.5"/>
      <name val="Times New Roman"/>
      <family val="1"/>
    </font>
    <font>
      <b/>
      <sz val="18"/>
      <name val="Times New Roman"/>
      <family val="1"/>
    </font>
    <font>
      <b/>
      <u/>
      <sz val="12"/>
      <name val="Times New Roman"/>
      <family val="1"/>
    </font>
    <font>
      <b/>
      <u/>
      <sz val="10.5"/>
      <name val="Times New Roman"/>
      <family val="1"/>
    </font>
    <font>
      <u/>
      <sz val="11"/>
      <color theme="10"/>
      <name val="Calibri"/>
      <family val="2"/>
      <scheme val="minor"/>
    </font>
    <font>
      <b/>
      <u/>
      <sz val="10"/>
      <color rgb="FF006600"/>
      <name val="Times New Roman"/>
      <family val="1"/>
    </font>
    <font>
      <sz val="10"/>
      <color indexed="8"/>
      <name val="Tahoma"/>
      <family val="2"/>
    </font>
    <font>
      <sz val="10"/>
      <name val="Tahoma"/>
      <family val="2"/>
    </font>
    <font>
      <u/>
      <sz val="10"/>
      <color theme="10"/>
      <name val="Times New Roman"/>
      <family val="1"/>
    </font>
    <font>
      <sz val="11"/>
      <color theme="1"/>
      <name val="Times New Roman"/>
      <family val="1"/>
    </font>
    <font>
      <u/>
      <sz val="11"/>
      <name val="Times New Roman"/>
      <family val="1"/>
    </font>
    <font>
      <sz val="10.5"/>
      <color theme="1"/>
      <name val="Times New Roman"/>
      <family val="1"/>
    </font>
    <font>
      <b/>
      <u/>
      <sz val="10.5"/>
      <color theme="1"/>
      <name val="Times New Roman"/>
      <family val="1"/>
    </font>
    <font>
      <b/>
      <sz val="11"/>
      <color theme="1"/>
      <name val="Times New Roman"/>
      <family val="1"/>
    </font>
    <font>
      <b/>
      <sz val="10.5"/>
      <color theme="1"/>
      <name val="Times New Roman"/>
      <family val="1"/>
    </font>
    <font>
      <u/>
      <sz val="11"/>
      <color theme="10"/>
      <name val="Times New Roman"/>
      <family val="1"/>
    </font>
    <font>
      <i/>
      <sz val="10"/>
      <color theme="1"/>
      <name val="Times New Roman"/>
      <family val="1"/>
    </font>
    <font>
      <i/>
      <sz val="11"/>
      <color theme="1"/>
      <name val="Times New Roman"/>
      <family val="1"/>
    </font>
    <font>
      <strike/>
      <sz val="10"/>
      <color theme="1"/>
      <name val="Times New Roman"/>
      <family val="1"/>
    </font>
    <font>
      <sz val="7"/>
      <name val="Times New Roman"/>
      <family val="1"/>
    </font>
    <font>
      <sz val="7"/>
      <color theme="1"/>
      <name val="Times New Roman"/>
      <family val="1"/>
    </font>
    <font>
      <sz val="10.5"/>
      <color rgb="FFFF0000"/>
      <name val="Times New Roman"/>
      <family val="1"/>
    </font>
    <font>
      <b/>
      <sz val="7"/>
      <color theme="1"/>
      <name val="Times New Roman"/>
      <family val="1"/>
    </font>
    <font>
      <b/>
      <u/>
      <sz val="11"/>
      <color theme="1"/>
      <name val="Times New Roman"/>
      <family val="1"/>
    </font>
    <font>
      <b/>
      <u/>
      <sz val="9"/>
      <color theme="1"/>
      <name val="Times New Roman"/>
      <family val="1"/>
    </font>
    <font>
      <b/>
      <sz val="9"/>
      <color theme="1"/>
      <name val="Times New Roman"/>
      <family val="1"/>
    </font>
    <font>
      <b/>
      <sz val="11"/>
      <color rgb="FFFF0000"/>
      <name val="Times New Roman"/>
      <family val="1"/>
    </font>
    <font>
      <sz val="8"/>
      <name val="Times New Roman"/>
      <family val="1"/>
    </font>
    <font>
      <b/>
      <sz val="11"/>
      <color theme="0"/>
      <name val="Times New Roman"/>
      <family val="1"/>
    </font>
    <font>
      <sz val="11"/>
      <name val="Arial"/>
      <family val="2"/>
    </font>
    <font>
      <sz val="10"/>
      <color rgb="FF000000"/>
      <name val="Times New Roman"/>
      <family val="1"/>
    </font>
    <font>
      <b/>
      <sz val="10"/>
      <color rgb="FF000000"/>
      <name val="Times New Roman"/>
      <family val="1"/>
    </font>
    <font>
      <sz val="10"/>
      <color rgb="FFFF0000"/>
      <name val="Times New Roman"/>
      <family val="1"/>
    </font>
    <font>
      <vertAlign val="superscript"/>
      <sz val="10"/>
      <color rgb="FF000000"/>
      <name val="Times New Roman"/>
      <family val="1"/>
    </font>
    <font>
      <sz val="11"/>
      <name val="Calibri"/>
      <family val="2"/>
    </font>
    <font>
      <b/>
      <sz val="10"/>
      <color theme="1"/>
      <name val="Aptos Narrow"/>
      <family val="2"/>
    </font>
    <font>
      <sz val="11"/>
      <color theme="10"/>
      <name val="Calibri"/>
      <family val="2"/>
      <scheme val="minor"/>
    </font>
    <font>
      <b/>
      <sz val="10"/>
      <color theme="1"/>
      <name val="Arial"/>
      <family val="2"/>
    </font>
    <font>
      <sz val="10"/>
      <color theme="1"/>
      <name val="Arial"/>
      <family val="2"/>
    </font>
  </fonts>
  <fills count="9">
    <fill>
      <patternFill patternType="none"/>
    </fill>
    <fill>
      <patternFill patternType="gray125"/>
    </fill>
    <fill>
      <patternFill patternType="solid">
        <fgColor theme="0" tint="-4.9989318521683403E-2"/>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3" tint="0.39997558519241921"/>
        <bgColor indexed="64"/>
      </patternFill>
    </fill>
    <fill>
      <patternFill patternType="solid">
        <fgColor theme="3" tint="0.59999389629810485"/>
        <bgColor indexed="64"/>
      </patternFill>
    </fill>
    <fill>
      <patternFill patternType="solid">
        <fgColor theme="8" tint="0.79998168889431442"/>
        <bgColor indexed="64"/>
      </patternFill>
    </fill>
    <fill>
      <patternFill patternType="solid">
        <fgColor theme="0"/>
        <bgColor indexed="64"/>
      </patternFill>
    </fill>
  </fills>
  <borders count="55">
    <border>
      <left/>
      <right/>
      <top/>
      <bottom/>
      <diagonal/>
    </border>
    <border>
      <left/>
      <right/>
      <top/>
      <bottom style="double">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40"/>
      </right>
      <top/>
      <bottom/>
      <diagonal/>
    </border>
    <border>
      <left/>
      <right/>
      <top/>
      <bottom style="dashed">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40"/>
      </left>
      <right/>
      <top style="thin">
        <color indexed="40"/>
      </top>
      <bottom/>
      <diagonal/>
    </border>
    <border>
      <left/>
      <right/>
      <top style="thin">
        <color indexed="40"/>
      </top>
      <bottom/>
      <diagonal/>
    </border>
    <border>
      <left/>
      <right style="thin">
        <color indexed="40"/>
      </right>
      <top style="thin">
        <color indexed="40"/>
      </top>
      <bottom/>
      <diagonal/>
    </border>
    <border>
      <left style="thin">
        <color indexed="40"/>
      </left>
      <right style="thin">
        <color indexed="40"/>
      </right>
      <top style="thin">
        <color indexed="40"/>
      </top>
      <bottom/>
      <diagonal/>
    </border>
    <border>
      <left style="thin">
        <color indexed="40"/>
      </left>
      <right style="thin">
        <color indexed="40"/>
      </right>
      <top/>
      <bottom style="thin">
        <color indexed="40"/>
      </bottom>
      <diagonal/>
    </border>
    <border>
      <left style="thin">
        <color indexed="40"/>
      </left>
      <right style="thin">
        <color indexed="40"/>
      </right>
      <top/>
      <bottom/>
      <diagonal/>
    </border>
    <border>
      <left style="thin">
        <color indexed="40"/>
      </left>
      <right/>
      <top/>
      <bottom/>
      <diagonal/>
    </border>
    <border>
      <left style="thin">
        <color indexed="40"/>
      </left>
      <right/>
      <top/>
      <bottom style="thin">
        <color indexed="40"/>
      </bottom>
      <diagonal/>
    </border>
    <border>
      <left/>
      <right/>
      <top/>
      <bottom style="thin">
        <color indexed="40"/>
      </bottom>
      <diagonal/>
    </border>
    <border>
      <left/>
      <right style="thin">
        <color indexed="40"/>
      </right>
      <top/>
      <bottom style="thin">
        <color indexed="40"/>
      </bottom>
      <diagonal/>
    </border>
    <border>
      <left style="thin">
        <color indexed="40"/>
      </left>
      <right style="thin">
        <color indexed="40"/>
      </right>
      <top/>
      <bottom style="double">
        <color indexed="40"/>
      </bottom>
      <diagonal/>
    </border>
    <border>
      <left style="thin">
        <color indexed="40"/>
      </left>
      <right style="thin">
        <color indexed="40"/>
      </right>
      <top style="thin">
        <color indexed="40"/>
      </top>
      <bottom style="thin">
        <color indexed="40"/>
      </bottom>
      <diagonal/>
    </border>
    <border>
      <left style="thin">
        <color indexed="40"/>
      </left>
      <right style="thin">
        <color indexed="40"/>
      </right>
      <top style="thin">
        <color indexed="40"/>
      </top>
      <bottom style="double">
        <color indexed="40"/>
      </bottom>
      <diagonal/>
    </border>
    <border>
      <left style="thin">
        <color rgb="FF00B0F0"/>
      </left>
      <right style="thin">
        <color rgb="FF00B0F0"/>
      </right>
      <top style="thin">
        <color indexed="40"/>
      </top>
      <bottom/>
      <diagonal/>
    </border>
    <border>
      <left style="thin">
        <color rgb="FF00B0F0"/>
      </left>
      <right style="thin">
        <color rgb="FF00B0F0"/>
      </right>
      <top/>
      <bottom/>
      <diagonal/>
    </border>
    <border>
      <left style="thin">
        <color rgb="FF00B0F0"/>
      </left>
      <right style="thin">
        <color rgb="FF00B0F0"/>
      </right>
      <top style="thin">
        <color rgb="FF00B0F0"/>
      </top>
      <bottom style="thin">
        <color rgb="FF00B0F0"/>
      </bottom>
      <diagonal/>
    </border>
    <border>
      <left/>
      <right/>
      <top style="thin">
        <color rgb="FF00B0F0"/>
      </top>
      <bottom style="thin">
        <color rgb="FF00B0F0"/>
      </bottom>
      <diagonal/>
    </border>
    <border>
      <left style="thin">
        <color rgb="FF00B0F0"/>
      </left>
      <right style="thin">
        <color rgb="FF00B0F0"/>
      </right>
      <top/>
      <bottom style="thin">
        <color indexed="64"/>
      </bottom>
      <diagonal/>
    </border>
    <border>
      <left style="thin">
        <color rgb="FF00B0F0"/>
      </left>
      <right style="thin">
        <color rgb="FF00B0F0"/>
      </right>
      <top style="thin">
        <color indexed="64"/>
      </top>
      <bottom style="thin">
        <color indexed="64"/>
      </bottom>
      <diagonal/>
    </border>
    <border>
      <left style="thin">
        <color rgb="FF00B0F0"/>
      </left>
      <right style="thin">
        <color rgb="FF00B0F0"/>
      </right>
      <top style="thin">
        <color indexed="64"/>
      </top>
      <bottom/>
      <diagonal/>
    </border>
    <border>
      <left style="thin">
        <color rgb="FF00B0F0"/>
      </left>
      <right style="thin">
        <color rgb="FF00B0F0"/>
      </right>
      <top style="thin">
        <color rgb="FF00B0F0"/>
      </top>
      <bottom/>
      <diagonal/>
    </border>
    <border>
      <left style="thin">
        <color rgb="FF87CEFA"/>
      </left>
      <right style="thin">
        <color rgb="FF87CEFA"/>
      </right>
      <top style="thin">
        <color rgb="FF87CEFA"/>
      </top>
      <bottom style="thin">
        <color rgb="FF87CEFA"/>
      </bottom>
      <diagonal/>
    </border>
    <border>
      <left/>
      <right/>
      <top style="thin">
        <color rgb="FF87CEFA"/>
      </top>
      <bottom style="thin">
        <color rgb="FF87CEFA"/>
      </bottom>
      <diagonal/>
    </border>
    <border>
      <left style="thin">
        <color rgb="FF87CEFA"/>
      </left>
      <right/>
      <top style="thin">
        <color rgb="FF87CEFA"/>
      </top>
      <bottom style="thin">
        <color rgb="FF87CEFA"/>
      </bottom>
      <diagonal/>
    </border>
    <border>
      <left style="thin">
        <color rgb="FF87CEFA"/>
      </left>
      <right style="thin">
        <color rgb="FF87CEFA"/>
      </right>
      <top/>
      <bottom/>
      <diagonal/>
    </border>
    <border>
      <left style="thin">
        <color rgb="FF87CEFA"/>
      </left>
      <right/>
      <top/>
      <bottom/>
      <diagonal/>
    </border>
    <border>
      <left style="thin">
        <color rgb="FF87CEFA"/>
      </left>
      <right style="thin">
        <color rgb="FF87CEFA"/>
      </right>
      <top style="thin">
        <color rgb="FF87CEFA"/>
      </top>
      <bottom/>
      <diagonal/>
    </border>
    <border>
      <left style="thin">
        <color rgb="FF87CEFA"/>
      </left>
      <right/>
      <top style="thin">
        <color rgb="FF87CEFA"/>
      </top>
      <bottom/>
      <diagonal/>
    </border>
    <border>
      <left/>
      <right/>
      <top style="thin">
        <color rgb="FF87CEFA"/>
      </top>
      <bottom/>
      <diagonal/>
    </border>
    <border>
      <left/>
      <right style="thin">
        <color rgb="FF87CEFA"/>
      </right>
      <top style="thin">
        <color rgb="FF87CEFA"/>
      </top>
      <bottom/>
      <diagonal/>
    </border>
    <border>
      <left/>
      <right/>
      <top style="thin">
        <color indexed="64"/>
      </top>
      <bottom style="double">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diagonal/>
    </border>
  </borders>
  <cellStyleXfs count="32">
    <xf numFmtId="0" fontId="0" fillId="0" borderId="0"/>
    <xf numFmtId="0" fontId="2" fillId="0" borderId="0"/>
    <xf numFmtId="0" fontId="2" fillId="0" borderId="0"/>
    <xf numFmtId="0" fontId="2" fillId="0" borderId="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0" fontId="4" fillId="0" borderId="0"/>
    <xf numFmtId="43" fontId="4" fillId="0" borderId="0" applyFont="0" applyFill="0" applyBorder="0" applyAlignment="0" applyProtection="0"/>
    <xf numFmtId="0" fontId="14" fillId="0" borderId="0"/>
    <xf numFmtId="0" fontId="21" fillId="0" borderId="0" applyNumberFormat="0" applyFill="0" applyBorder="0" applyAlignment="0" applyProtection="0"/>
    <xf numFmtId="0" fontId="23" fillId="0" borderId="0"/>
    <xf numFmtId="168" fontId="24" fillId="0" borderId="0"/>
    <xf numFmtId="0" fontId="14" fillId="0" borderId="0"/>
    <xf numFmtId="0" fontId="2" fillId="0" borderId="0"/>
    <xf numFmtId="0" fontId="3"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2" fillId="0" borderId="0"/>
    <xf numFmtId="0" fontId="2" fillId="0" borderId="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cellStyleXfs>
  <cellXfs count="889">
    <xf numFmtId="0" fontId="0" fillId="0" borderId="0" xfId="0"/>
    <xf numFmtId="0" fontId="5" fillId="0" borderId="0" xfId="10" applyFont="1"/>
    <xf numFmtId="0" fontId="15" fillId="0" borderId="0" xfId="12" applyFont="1" applyAlignment="1">
      <alignment horizontal="center" vertical="top"/>
    </xf>
    <xf numFmtId="0" fontId="15" fillId="0" borderId="0" xfId="12" applyFont="1" applyAlignment="1">
      <alignment horizontal="left" vertical="top" wrapText="1"/>
    </xf>
    <xf numFmtId="0" fontId="15" fillId="0" borderId="0" xfId="12" applyFont="1" applyAlignment="1">
      <alignment horizontal="left" vertical="top" wrapText="1" indent="1"/>
    </xf>
    <xf numFmtId="0" fontId="16" fillId="0" borderId="0" xfId="12" applyFont="1" applyAlignment="1">
      <alignment horizontal="left" vertical="top" wrapText="1" indent="1"/>
    </xf>
    <xf numFmtId="0" fontId="17" fillId="0" borderId="0" xfId="12" applyFont="1" applyAlignment="1">
      <alignment horizontal="left" vertical="top" wrapText="1"/>
    </xf>
    <xf numFmtId="165" fontId="15" fillId="0" borderId="0" xfId="12" applyNumberFormat="1" applyFont="1" applyAlignment="1">
      <alignment horizontal="right" vertical="top" wrapText="1" indent="1"/>
    </xf>
    <xf numFmtId="0" fontId="18" fillId="0" borderId="0" xfId="12" applyFont="1" applyAlignment="1">
      <alignment horizontal="center" vertical="top"/>
    </xf>
    <xf numFmtId="0" fontId="18" fillId="0" borderId="0" xfId="12" applyFont="1" applyAlignment="1">
      <alignment horizontal="left" vertical="top" wrapText="1"/>
    </xf>
    <xf numFmtId="0" fontId="18" fillId="0" borderId="0" xfId="12" applyFont="1" applyAlignment="1">
      <alignment horizontal="left" vertical="top" wrapText="1" indent="1"/>
    </xf>
    <xf numFmtId="0" fontId="5" fillId="0" borderId="0" xfId="12" applyFont="1" applyAlignment="1">
      <alignment horizontal="center" vertical="top"/>
    </xf>
    <xf numFmtId="0" fontId="6" fillId="0" borderId="0" xfId="12" applyFont="1" applyAlignment="1">
      <alignment horizontal="left" vertical="top" wrapText="1"/>
    </xf>
    <xf numFmtId="0" fontId="8" fillId="0" borderId="0" xfId="12" applyFont="1" applyAlignment="1">
      <alignment horizontal="center" vertical="top" wrapText="1"/>
    </xf>
    <xf numFmtId="0" fontId="16" fillId="0" borderId="0" xfId="12" applyFont="1" applyAlignment="1">
      <alignment horizontal="center" vertical="top"/>
    </xf>
    <xf numFmtId="0" fontId="9" fillId="0" borderId="0" xfId="12" applyFont="1" applyAlignment="1">
      <alignment horizontal="center" vertical="top" wrapText="1"/>
    </xf>
    <xf numFmtId="0" fontId="16" fillId="0" borderId="0" xfId="12" applyFont="1"/>
    <xf numFmtId="0" fontId="7" fillId="0" borderId="0" xfId="12" applyFont="1" applyAlignment="1">
      <alignment vertical="center" wrapText="1"/>
    </xf>
    <xf numFmtId="0" fontId="6" fillId="0" borderId="0" xfId="12" applyFont="1"/>
    <xf numFmtId="166" fontId="6" fillId="0" borderId="0" xfId="12" quotePrefix="1" applyNumberFormat="1" applyFont="1"/>
    <xf numFmtId="0" fontId="5" fillId="0" borderId="0" xfId="12" applyFont="1"/>
    <xf numFmtId="0" fontId="5" fillId="0" borderId="0" xfId="12" applyFont="1" applyAlignment="1">
      <alignment horizontal="left"/>
    </xf>
    <xf numFmtId="0" fontId="1" fillId="0" borderId="0" xfId="0" applyFont="1" applyAlignment="1">
      <alignment horizontal="center" vertical="top"/>
    </xf>
    <xf numFmtId="0" fontId="12" fillId="0" borderId="0" xfId="0" applyFont="1" applyAlignment="1">
      <alignment horizontal="left" vertical="top" wrapText="1"/>
    </xf>
    <xf numFmtId="0" fontId="1" fillId="0" borderId="0" xfId="0" applyFont="1" applyAlignment="1">
      <alignment horizontal="center" vertical="top" wrapText="1"/>
    </xf>
    <xf numFmtId="0" fontId="1" fillId="0" borderId="0" xfId="0" applyFont="1" applyAlignment="1">
      <alignment horizontal="left" vertical="top" wrapText="1" indent="1"/>
    </xf>
    <xf numFmtId="0" fontId="12" fillId="0" borderId="0" xfId="0" applyFont="1" applyAlignment="1">
      <alignment horizontal="center" vertical="top"/>
    </xf>
    <xf numFmtId="0" fontId="22" fillId="0" borderId="0" xfId="0" applyFont="1" applyAlignment="1">
      <alignment horizontal="center" vertical="top" wrapText="1"/>
    </xf>
    <xf numFmtId="0" fontId="12" fillId="0" borderId="0" xfId="0" applyFont="1" applyAlignment="1">
      <alignment horizontal="left" vertical="top" wrapText="1" indent="1"/>
    </xf>
    <xf numFmtId="167" fontId="10" fillId="0" borderId="0" xfId="14" applyNumberFormat="1" applyFont="1" applyAlignment="1">
      <alignment vertical="center"/>
    </xf>
    <xf numFmtId="167" fontId="11" fillId="0" borderId="0" xfId="14" applyNumberFormat="1" applyFont="1" applyAlignment="1">
      <alignment vertical="center"/>
    </xf>
    <xf numFmtId="167" fontId="11" fillId="0" borderId="0" xfId="14" applyNumberFormat="1" applyFont="1" applyAlignment="1">
      <alignment horizontal="center" vertical="center"/>
    </xf>
    <xf numFmtId="167" fontId="11" fillId="0" borderId="0" xfId="14" applyNumberFormat="1" applyFont="1" applyAlignment="1">
      <alignment horizontal="left" vertical="center"/>
    </xf>
    <xf numFmtId="167" fontId="11" fillId="0" borderId="0" xfId="14" applyNumberFormat="1" applyFont="1"/>
    <xf numFmtId="167" fontId="11" fillId="0" borderId="0" xfId="14" applyNumberFormat="1" applyFont="1" applyAlignment="1">
      <alignment horizontal="center"/>
    </xf>
    <xf numFmtId="167" fontId="13" fillId="0" borderId="0" xfId="14" applyNumberFormat="1" applyFont="1" applyAlignment="1">
      <alignment horizontal="left" vertical="center"/>
    </xf>
    <xf numFmtId="168" fontId="11" fillId="0" borderId="0" xfId="15" applyFont="1" applyAlignment="1">
      <alignment horizontal="left"/>
    </xf>
    <xf numFmtId="0" fontId="25" fillId="0" borderId="0" xfId="13" applyFont="1" applyAlignment="1" applyProtection="1"/>
    <xf numFmtId="0" fontId="1" fillId="0" borderId="0" xfId="0" applyFont="1"/>
    <xf numFmtId="168" fontId="11" fillId="0" borderId="0" xfId="15" applyFont="1" applyAlignment="1">
      <alignment horizontal="right"/>
    </xf>
    <xf numFmtId="169" fontId="11" fillId="0" borderId="0" xfId="15" applyNumberFormat="1" applyFont="1" applyAlignment="1">
      <alignment horizontal="center"/>
    </xf>
    <xf numFmtId="168" fontId="11" fillId="0" borderId="0" xfId="15" applyFont="1"/>
    <xf numFmtId="167" fontId="11" fillId="0" borderId="0" xfId="0" applyNumberFormat="1" applyFont="1"/>
    <xf numFmtId="167" fontId="10" fillId="0" borderId="0" xfId="14" applyNumberFormat="1" applyFont="1"/>
    <xf numFmtId="0" fontId="1" fillId="0" borderId="0" xfId="9" applyFont="1" applyAlignment="1">
      <alignment vertical="top" wrapText="1"/>
    </xf>
    <xf numFmtId="0" fontId="10" fillId="0" borderId="0" xfId="14" applyFont="1"/>
    <xf numFmtId="167" fontId="11" fillId="0" borderId="0" xfId="0" applyNumberFormat="1" applyFont="1" applyAlignment="1">
      <alignment horizontal="left"/>
    </xf>
    <xf numFmtId="0" fontId="11" fillId="0" borderId="0" xfId="14" applyFont="1"/>
    <xf numFmtId="0" fontId="26" fillId="0" borderId="0" xfId="0" applyFont="1"/>
    <xf numFmtId="167" fontId="10" fillId="0" borderId="0" xfId="14" applyNumberFormat="1" applyFont="1" applyAlignment="1">
      <alignment horizontal="left"/>
    </xf>
    <xf numFmtId="168" fontId="11" fillId="0" borderId="0" xfId="15" applyFont="1" applyAlignment="1">
      <alignment horizontal="center"/>
    </xf>
    <xf numFmtId="0" fontId="11" fillId="0" borderId="0" xfId="14" applyFont="1" applyAlignment="1">
      <alignment horizontal="left"/>
    </xf>
    <xf numFmtId="167" fontId="11" fillId="0" borderId="0" xfId="0" applyNumberFormat="1" applyFont="1" applyAlignment="1">
      <alignment horizontal="center"/>
    </xf>
    <xf numFmtId="0" fontId="1" fillId="0" borderId="0" xfId="0" applyFont="1" applyAlignment="1">
      <alignment horizontal="center"/>
    </xf>
    <xf numFmtId="0" fontId="26" fillId="0" borderId="0" xfId="0" applyFont="1" applyAlignment="1">
      <alignment horizontal="center" vertical="top"/>
    </xf>
    <xf numFmtId="0" fontId="26" fillId="0" borderId="0" xfId="0" applyFont="1" applyAlignment="1">
      <alignment horizontal="left" vertical="top" wrapText="1" indent="1"/>
    </xf>
    <xf numFmtId="0" fontId="5" fillId="0" borderId="0" xfId="0" applyFont="1"/>
    <xf numFmtId="167" fontId="5" fillId="0" borderId="0" xfId="0" applyNumberFormat="1" applyFont="1"/>
    <xf numFmtId="0" fontId="5" fillId="0" borderId="0" xfId="0" applyFont="1" applyAlignment="1">
      <alignment horizontal="justify" wrapText="1"/>
    </xf>
    <xf numFmtId="167" fontId="5" fillId="0" borderId="0" xfId="14" applyNumberFormat="1" applyFont="1"/>
    <xf numFmtId="0" fontId="28" fillId="0" borderId="0" xfId="0" applyFont="1" applyAlignment="1">
      <alignment horizontal="center" vertical="top"/>
    </xf>
    <xf numFmtId="0" fontId="30" fillId="0" borderId="0" xfId="0" applyFont="1" applyAlignment="1">
      <alignment horizontal="left" vertical="top" wrapText="1"/>
    </xf>
    <xf numFmtId="0" fontId="31" fillId="0" borderId="0" xfId="0" applyFont="1" applyAlignment="1">
      <alignment horizontal="left" vertical="top" wrapText="1"/>
    </xf>
    <xf numFmtId="0" fontId="32" fillId="0" borderId="0" xfId="13" applyFont="1" applyFill="1" applyAlignment="1" applyProtection="1"/>
    <xf numFmtId="0" fontId="30" fillId="0" borderId="0" xfId="0" applyFont="1"/>
    <xf numFmtId="0" fontId="0" fillId="0" borderId="0" xfId="0" applyAlignment="1">
      <alignment vertical="center"/>
    </xf>
    <xf numFmtId="4" fontId="26" fillId="0" borderId="0" xfId="0" applyNumberFormat="1" applyFont="1" applyAlignment="1">
      <alignment vertical="top"/>
    </xf>
    <xf numFmtId="0" fontId="30" fillId="0" borderId="0" xfId="0" applyFont="1" applyAlignment="1">
      <alignment horizontal="left"/>
    </xf>
    <xf numFmtId="0" fontId="26" fillId="0" borderId="0" xfId="0" applyFont="1" applyAlignment="1">
      <alignment vertical="top"/>
    </xf>
    <xf numFmtId="0" fontId="30" fillId="0" borderId="0" xfId="0" applyFont="1" applyAlignment="1">
      <alignment vertical="top"/>
    </xf>
    <xf numFmtId="0" fontId="40" fillId="0" borderId="0" xfId="0" applyFont="1" applyAlignment="1">
      <alignment horizontal="center" vertical="top" wrapText="1"/>
    </xf>
    <xf numFmtId="0" fontId="30" fillId="0" borderId="0" xfId="0" applyFont="1" applyAlignment="1">
      <alignment horizontal="right" vertical="top" wrapText="1"/>
    </xf>
    <xf numFmtId="0" fontId="40" fillId="0" borderId="0" xfId="0" applyFont="1" applyAlignment="1">
      <alignment horizontal="left" vertical="top" wrapText="1"/>
    </xf>
    <xf numFmtId="0" fontId="40" fillId="0" borderId="0" xfId="0" applyFont="1" applyAlignment="1">
      <alignment horizontal="center" wrapText="1"/>
    </xf>
    <xf numFmtId="0" fontId="40" fillId="0" borderId="0" xfId="0" applyFont="1" applyAlignment="1">
      <alignment wrapText="1"/>
    </xf>
    <xf numFmtId="0" fontId="30" fillId="0" borderId="0" xfId="0" applyFont="1" applyAlignment="1">
      <alignment horizontal="left" vertical="top"/>
    </xf>
    <xf numFmtId="0" fontId="26" fillId="0" borderId="0" xfId="0" applyFont="1" applyAlignment="1">
      <alignment vertical="top" wrapText="1"/>
    </xf>
    <xf numFmtId="0" fontId="31" fillId="0" borderId="0" xfId="0" applyFont="1" applyAlignment="1">
      <alignment horizontal="center" vertical="top" wrapText="1"/>
    </xf>
    <xf numFmtId="0" fontId="29" fillId="0" borderId="0" xfId="0" applyFont="1" applyAlignment="1">
      <alignment vertical="top" wrapText="1"/>
    </xf>
    <xf numFmtId="0" fontId="41" fillId="0" borderId="0" xfId="0" applyFont="1" applyAlignment="1">
      <alignment horizontal="center" wrapText="1"/>
    </xf>
    <xf numFmtId="0" fontId="41" fillId="0" borderId="0" xfId="0" applyFont="1" applyAlignment="1">
      <alignment wrapText="1"/>
    </xf>
    <xf numFmtId="0" fontId="42" fillId="0" borderId="0" xfId="0" applyFont="1" applyAlignment="1">
      <alignment horizontal="center" vertical="top" wrapText="1"/>
    </xf>
    <xf numFmtId="0" fontId="42" fillId="0" borderId="0" xfId="0" applyFont="1" applyAlignment="1">
      <alignment vertical="top" wrapText="1"/>
    </xf>
    <xf numFmtId="0" fontId="42" fillId="0" borderId="0" xfId="0" applyFont="1" applyAlignment="1">
      <alignment horizontal="center" vertical="center" wrapText="1"/>
    </xf>
    <xf numFmtId="0" fontId="41" fillId="0" borderId="0" xfId="0" applyFont="1" applyAlignment="1">
      <alignment horizontal="center" vertical="center" wrapText="1"/>
    </xf>
    <xf numFmtId="0" fontId="42" fillId="0" borderId="0" xfId="0" applyFont="1" applyAlignment="1">
      <alignment wrapText="1"/>
    </xf>
    <xf numFmtId="0" fontId="42" fillId="0" borderId="0" xfId="0" applyFont="1" applyAlignment="1">
      <alignment horizontal="center" wrapText="1"/>
    </xf>
    <xf numFmtId="0" fontId="10" fillId="0" borderId="0" xfId="16" applyFont="1" applyAlignment="1">
      <alignment horizontal="left" vertical="top" wrapText="1" indent="1"/>
    </xf>
    <xf numFmtId="0" fontId="10" fillId="0" borderId="0" xfId="16" applyFont="1" applyAlignment="1">
      <alignment vertical="top"/>
    </xf>
    <xf numFmtId="0" fontId="10" fillId="0" borderId="0" xfId="16" applyFont="1" applyAlignment="1">
      <alignment horizontal="center" vertical="top"/>
    </xf>
    <xf numFmtId="0" fontId="10" fillId="0" borderId="0" xfId="16" applyFont="1" applyAlignment="1">
      <alignment horizontal="left" vertical="center" wrapText="1"/>
    </xf>
    <xf numFmtId="0" fontId="13" fillId="0" borderId="12" xfId="16" applyFont="1" applyBorder="1" applyAlignment="1">
      <alignment horizontal="left" vertical="top" wrapText="1"/>
    </xf>
    <xf numFmtId="0" fontId="13" fillId="0" borderId="12" xfId="16" applyFont="1" applyBorder="1" applyAlignment="1">
      <alignment horizontal="center" vertical="top" wrapText="1"/>
    </xf>
    <xf numFmtId="0" fontId="10" fillId="0" borderId="12" xfId="16" applyFont="1" applyBorder="1" applyAlignment="1">
      <alignment horizontal="left" vertical="top" wrapText="1"/>
    </xf>
    <xf numFmtId="0" fontId="10" fillId="0" borderId="12" xfId="16" applyFont="1" applyBorder="1" applyAlignment="1">
      <alignment horizontal="center" vertical="center" wrapText="1"/>
    </xf>
    <xf numFmtId="0" fontId="10" fillId="0" borderId="12" xfId="16" applyFont="1" applyBorder="1" applyAlignment="1">
      <alignment horizontal="center" vertical="top"/>
    </xf>
    <xf numFmtId="0" fontId="10" fillId="0" borderId="0" xfId="16" applyFont="1"/>
    <xf numFmtId="0" fontId="10" fillId="0" borderId="0" xfId="16" applyFont="1" applyAlignment="1">
      <alignment horizontal="center" wrapText="1"/>
    </xf>
    <xf numFmtId="0" fontId="30" fillId="0" borderId="0" xfId="0" applyFont="1" applyAlignment="1">
      <alignment horizontal="center" vertical="center" wrapText="1"/>
    </xf>
    <xf numFmtId="0" fontId="30" fillId="0" borderId="0" xfId="0" applyFont="1" applyAlignment="1">
      <alignment wrapText="1"/>
    </xf>
    <xf numFmtId="0" fontId="30" fillId="0" borderId="0" xfId="0" applyFont="1" applyAlignment="1">
      <alignment horizontal="center" wrapText="1"/>
    </xf>
    <xf numFmtId="0" fontId="40" fillId="0" borderId="0" xfId="0" applyFont="1" applyAlignment="1">
      <alignment vertical="top" wrapText="1"/>
    </xf>
    <xf numFmtId="0" fontId="40" fillId="0" borderId="0" xfId="0" applyFont="1" applyAlignment="1">
      <alignment horizontal="center" vertical="center" wrapText="1"/>
    </xf>
    <xf numFmtId="0" fontId="16" fillId="0" borderId="0" xfId="12" applyFont="1" applyAlignment="1">
      <alignment horizontal="center" vertical="center"/>
    </xf>
    <xf numFmtId="0" fontId="7" fillId="0" borderId="0" xfId="12" applyFont="1" applyAlignment="1">
      <alignment horizontal="center" vertical="center" wrapText="1"/>
    </xf>
    <xf numFmtId="0" fontId="5" fillId="0" borderId="0" xfId="10" applyFont="1" applyAlignment="1">
      <alignment vertical="center"/>
    </xf>
    <xf numFmtId="0" fontId="16" fillId="0" borderId="0" xfId="12" applyFont="1" applyAlignment="1">
      <alignment vertical="center"/>
    </xf>
    <xf numFmtId="0" fontId="9" fillId="0" borderId="0" xfId="12" applyFont="1" applyAlignment="1">
      <alignment horizontal="center" vertical="center" wrapText="1"/>
    </xf>
    <xf numFmtId="0" fontId="11" fillId="0" borderId="0" xfId="9" applyFont="1" applyAlignment="1">
      <alignment vertical="center" wrapText="1"/>
    </xf>
    <xf numFmtId="0" fontId="25" fillId="0" borderId="0" xfId="13" applyFont="1" applyBorder="1" applyAlignment="1" applyProtection="1"/>
    <xf numFmtId="168" fontId="11" fillId="0" borderId="0" xfId="15" applyFont="1" applyAlignment="1">
      <alignment horizontal="left" vertical="center"/>
    </xf>
    <xf numFmtId="0" fontId="25" fillId="0" borderId="0" xfId="13" applyFont="1" applyAlignment="1" applyProtection="1">
      <alignment vertical="center"/>
    </xf>
    <xf numFmtId="168" fontId="11" fillId="0" borderId="0" xfId="15" applyFont="1" applyAlignment="1">
      <alignment horizontal="right" vertical="center"/>
    </xf>
    <xf numFmtId="167" fontId="11" fillId="0" borderId="0" xfId="15" applyNumberFormat="1" applyFont="1" applyAlignment="1">
      <alignment horizontal="left" vertical="center"/>
    </xf>
    <xf numFmtId="167" fontId="11" fillId="0" borderId="0" xfId="0" applyNumberFormat="1" applyFont="1" applyAlignment="1">
      <alignment vertical="center"/>
    </xf>
    <xf numFmtId="167" fontId="11" fillId="0" borderId="0" xfId="15" applyNumberFormat="1" applyFont="1" applyAlignment="1">
      <alignment horizontal="center" vertical="center"/>
    </xf>
    <xf numFmtId="0" fontId="11" fillId="0" borderId="0" xfId="0" applyFont="1" applyAlignment="1">
      <alignment vertical="center"/>
    </xf>
    <xf numFmtId="0" fontId="1" fillId="0" borderId="0" xfId="9" applyFont="1" applyAlignment="1">
      <alignment vertical="center" wrapText="1"/>
    </xf>
    <xf numFmtId="0" fontId="25" fillId="0" borderId="0" xfId="13" applyFont="1" applyBorder="1" applyAlignment="1" applyProtection="1">
      <alignment vertical="center"/>
    </xf>
    <xf numFmtId="0" fontId="10" fillId="0" borderId="12" xfId="16" quotePrefix="1" applyFont="1" applyBorder="1" applyAlignment="1">
      <alignment horizontal="center" vertical="top" wrapText="1"/>
    </xf>
    <xf numFmtId="0" fontId="26" fillId="0" borderId="0" xfId="0" applyFont="1" applyAlignment="1">
      <alignment horizontal="center"/>
    </xf>
    <xf numFmtId="0" fontId="26" fillId="0" borderId="7" xfId="0" applyFont="1" applyBorder="1" applyAlignment="1">
      <alignment horizontal="center"/>
    </xf>
    <xf numFmtId="0" fontId="28" fillId="0" borderId="0" xfId="0" applyFont="1" applyAlignment="1" applyProtection="1">
      <alignment horizontal="left" vertical="center"/>
      <protection locked="0"/>
    </xf>
    <xf numFmtId="0" fontId="44" fillId="0" borderId="0" xfId="12" applyFont="1" applyAlignment="1">
      <alignment horizontal="right" vertical="top" wrapText="1"/>
    </xf>
    <xf numFmtId="0" fontId="5" fillId="3" borderId="0" xfId="5" applyFont="1" applyFill="1" applyAlignment="1" applyProtection="1">
      <alignment vertical="top"/>
      <protection locked="0"/>
    </xf>
    <xf numFmtId="0" fontId="11" fillId="0" borderId="2" xfId="7" applyFont="1" applyBorder="1" applyProtection="1">
      <protection locked="0"/>
    </xf>
    <xf numFmtId="0" fontId="11" fillId="0" borderId="5" xfId="7" applyFont="1" applyBorder="1" applyProtection="1">
      <protection locked="0"/>
    </xf>
    <xf numFmtId="0" fontId="11" fillId="0" borderId="0" xfId="7" applyFont="1" applyProtection="1">
      <protection locked="0"/>
    </xf>
    <xf numFmtId="0" fontId="28" fillId="0" borderId="0" xfId="0" applyFont="1" applyAlignment="1">
      <alignment horizontal="left" vertical="top" wrapText="1" indent="1"/>
    </xf>
    <xf numFmtId="0" fontId="1" fillId="0" borderId="0" xfId="1" applyFont="1" applyAlignment="1">
      <alignment vertical="center"/>
    </xf>
    <xf numFmtId="4" fontId="5" fillId="0" borderId="22" xfId="6" applyNumberFormat="1" applyFont="1" applyBorder="1" applyAlignment="1" applyProtection="1">
      <alignment horizontal="center"/>
    </xf>
    <xf numFmtId="0" fontId="26" fillId="0" borderId="0" xfId="0" applyFont="1" applyAlignment="1">
      <alignment horizontal="left" wrapText="1"/>
    </xf>
    <xf numFmtId="0" fontId="26" fillId="0" borderId="0" xfId="0" applyFont="1" applyAlignment="1">
      <alignment horizontal="left"/>
    </xf>
    <xf numFmtId="0" fontId="10" fillId="0" borderId="0" xfId="16" applyFont="1" applyAlignment="1">
      <alignment horizontal="center" vertical="center"/>
    </xf>
    <xf numFmtId="0" fontId="10" fillId="0" borderId="12" xfId="16" applyFont="1" applyBorder="1" applyAlignment="1">
      <alignment horizontal="left" vertical="center" wrapText="1"/>
    </xf>
    <xf numFmtId="0" fontId="10" fillId="0" borderId="12" xfId="16" quotePrefix="1" applyFont="1" applyBorder="1" applyAlignment="1">
      <alignment horizontal="center" vertical="center" wrapText="1"/>
    </xf>
    <xf numFmtId="0" fontId="10" fillId="0" borderId="0" xfId="16" applyFont="1" applyAlignment="1">
      <alignment vertical="center"/>
    </xf>
    <xf numFmtId="39" fontId="26" fillId="0" borderId="0" xfId="0" applyNumberFormat="1" applyFont="1" applyAlignment="1">
      <alignment horizontal="left"/>
    </xf>
    <xf numFmtId="0" fontId="1" fillId="0" borderId="0" xfId="0" applyFont="1" applyAlignment="1">
      <alignment horizontal="left" vertical="top"/>
    </xf>
    <xf numFmtId="0" fontId="30" fillId="6" borderId="3" xfId="0" applyFont="1" applyFill="1" applyBorder="1" applyAlignment="1">
      <alignment horizontal="left" vertical="top" wrapText="1"/>
    </xf>
    <xf numFmtId="0" fontId="30" fillId="6" borderId="16" xfId="0" applyFont="1" applyFill="1" applyBorder="1" applyAlignment="1">
      <alignment horizontal="left" vertical="top" wrapText="1"/>
    </xf>
    <xf numFmtId="0" fontId="30" fillId="6" borderId="18" xfId="0" applyFont="1" applyFill="1" applyBorder="1" applyAlignment="1">
      <alignment horizontal="left" vertical="top" wrapText="1"/>
    </xf>
    <xf numFmtId="0" fontId="26" fillId="0" borderId="0" xfId="0" applyFont="1" applyAlignment="1">
      <alignment wrapText="1"/>
    </xf>
    <xf numFmtId="0" fontId="30" fillId="6" borderId="18" xfId="0" applyFont="1" applyFill="1" applyBorder="1" applyAlignment="1">
      <alignment horizontal="center" vertical="top" wrapText="1"/>
    </xf>
    <xf numFmtId="0" fontId="26" fillId="0" borderId="3" xfId="0" applyFont="1" applyBorder="1" applyAlignment="1">
      <alignment horizontal="left"/>
    </xf>
    <xf numFmtId="0" fontId="26" fillId="0" borderId="3" xfId="0" applyFont="1" applyBorder="1"/>
    <xf numFmtId="0" fontId="26" fillId="0" borderId="16" xfId="0" applyFont="1" applyBorder="1"/>
    <xf numFmtId="0" fontId="26" fillId="0" borderId="18" xfId="0" applyFont="1" applyBorder="1"/>
    <xf numFmtId="0" fontId="26" fillId="0" borderId="18" xfId="0" applyFont="1" applyBorder="1" applyAlignment="1">
      <alignment horizontal="center"/>
    </xf>
    <xf numFmtId="0" fontId="26" fillId="0" borderId="3" xfId="0" applyFont="1" applyBorder="1" applyAlignment="1">
      <alignment horizontal="center"/>
    </xf>
    <xf numFmtId="0" fontId="26" fillId="6" borderId="3" xfId="0" applyFont="1" applyFill="1" applyBorder="1" applyAlignment="1">
      <alignment horizontal="left"/>
    </xf>
    <xf numFmtId="0" fontId="30" fillId="6" borderId="3" xfId="0" applyFont="1" applyFill="1" applyBorder="1"/>
    <xf numFmtId="0" fontId="30" fillId="6" borderId="16" xfId="0" applyFont="1" applyFill="1" applyBorder="1"/>
    <xf numFmtId="0" fontId="30" fillId="6" borderId="18" xfId="0" applyFont="1" applyFill="1" applyBorder="1"/>
    <xf numFmtId="0" fontId="30" fillId="6" borderId="18" xfId="0" applyFont="1" applyFill="1" applyBorder="1" applyAlignment="1">
      <alignment horizontal="center"/>
    </xf>
    <xf numFmtId="4" fontId="30" fillId="6" borderId="3" xfId="0" applyNumberFormat="1" applyFont="1" applyFill="1" applyBorder="1"/>
    <xf numFmtId="0" fontId="30" fillId="3" borderId="3" xfId="0" applyFont="1" applyFill="1" applyBorder="1" applyAlignment="1">
      <alignment horizontal="left"/>
    </xf>
    <xf numFmtId="0" fontId="30" fillId="3" borderId="3" xfId="0" applyFont="1" applyFill="1" applyBorder="1"/>
    <xf numFmtId="0" fontId="30" fillId="3" borderId="16" xfId="0" applyFont="1" applyFill="1" applyBorder="1"/>
    <xf numFmtId="0" fontId="30" fillId="3" borderId="18" xfId="0" applyFont="1" applyFill="1" applyBorder="1"/>
    <xf numFmtId="0" fontId="30" fillId="3" borderId="18" xfId="0" applyFont="1" applyFill="1" applyBorder="1" applyAlignment="1">
      <alignment horizontal="center"/>
    </xf>
    <xf numFmtId="4" fontId="30" fillId="3" borderId="3" xfId="0" applyNumberFormat="1" applyFont="1" applyFill="1" applyBorder="1"/>
    <xf numFmtId="0" fontId="26" fillId="7" borderId="3" xfId="0" applyFont="1" applyFill="1" applyBorder="1" applyAlignment="1">
      <alignment horizontal="left"/>
    </xf>
    <xf numFmtId="0" fontId="30" fillId="7" borderId="3" xfId="0" applyFont="1" applyFill="1" applyBorder="1" applyAlignment="1">
      <alignment horizontal="left" indent="1"/>
    </xf>
    <xf numFmtId="0" fontId="30" fillId="7" borderId="16" xfId="0" applyFont="1" applyFill="1" applyBorder="1" applyAlignment="1">
      <alignment horizontal="left" indent="1"/>
    </xf>
    <xf numFmtId="0" fontId="30" fillId="7" borderId="18" xfId="0" applyFont="1" applyFill="1" applyBorder="1" applyAlignment="1">
      <alignment horizontal="left" indent="1"/>
    </xf>
    <xf numFmtId="0" fontId="30" fillId="7" borderId="18" xfId="0" applyFont="1" applyFill="1" applyBorder="1" applyAlignment="1">
      <alignment horizontal="center"/>
    </xf>
    <xf numFmtId="0" fontId="26" fillId="7" borderId="3" xfId="0" applyFont="1" applyFill="1" applyBorder="1" applyAlignment="1">
      <alignment horizontal="left" indent="1"/>
    </xf>
    <xf numFmtId="4" fontId="30" fillId="7" borderId="3" xfId="0" applyNumberFormat="1" applyFont="1" applyFill="1" applyBorder="1"/>
    <xf numFmtId="0" fontId="26" fillId="0" borderId="9" xfId="0" applyFont="1" applyBorder="1" applyAlignment="1">
      <alignment horizontal="left"/>
    </xf>
    <xf numFmtId="0" fontId="26" fillId="0" borderId="12" xfId="0" applyFont="1" applyBorder="1" applyAlignment="1">
      <alignment horizontal="left"/>
    </xf>
    <xf numFmtId="0" fontId="26" fillId="0" borderId="11" xfId="0" applyFont="1" applyBorder="1" applyAlignment="1">
      <alignment horizontal="center" wrapText="1"/>
    </xf>
    <xf numFmtId="0" fontId="26" fillId="0" borderId="12" xfId="0" applyFont="1" applyBorder="1" applyAlignment="1">
      <alignment horizontal="center" wrapText="1"/>
    </xf>
    <xf numFmtId="0" fontId="26" fillId="2" borderId="12" xfId="0" applyFont="1" applyFill="1" applyBorder="1" applyAlignment="1">
      <alignment horizontal="left"/>
    </xf>
    <xf numFmtId="0" fontId="26" fillId="2" borderId="12" xfId="0" applyFont="1" applyFill="1" applyBorder="1" applyAlignment="1">
      <alignment horizontal="center" wrapText="1"/>
    </xf>
    <xf numFmtId="4" fontId="26" fillId="2" borderId="12" xfId="0" applyNumberFormat="1" applyFont="1" applyFill="1" applyBorder="1" applyAlignment="1">
      <alignment wrapText="1"/>
    </xf>
    <xf numFmtId="4" fontId="26" fillId="2" borderId="12" xfId="0" applyNumberFormat="1" applyFont="1" applyFill="1" applyBorder="1"/>
    <xf numFmtId="0" fontId="26" fillId="2" borderId="15" xfId="0" applyFont="1" applyFill="1" applyBorder="1" applyAlignment="1">
      <alignment horizontal="left"/>
    </xf>
    <xf numFmtId="0" fontId="26" fillId="2" borderId="15" xfId="0" applyFont="1" applyFill="1" applyBorder="1" applyAlignment="1">
      <alignment horizontal="center" wrapText="1"/>
    </xf>
    <xf numFmtId="0" fontId="26" fillId="0" borderId="15" xfId="0" applyFont="1" applyBorder="1" applyAlignment="1">
      <alignment horizontal="center" wrapText="1"/>
    </xf>
    <xf numFmtId="0" fontId="26" fillId="0" borderId="11" xfId="0" applyFont="1" applyBorder="1" applyAlignment="1">
      <alignment horizontal="center" vertical="top"/>
    </xf>
    <xf numFmtId="4" fontId="26" fillId="0" borderId="12" xfId="0" applyNumberFormat="1" applyFont="1" applyBorder="1"/>
    <xf numFmtId="0" fontId="26" fillId="0" borderId="10" xfId="0" applyFont="1" applyBorder="1" applyAlignment="1">
      <alignment horizontal="left" wrapText="1" indent="6"/>
    </xf>
    <xf numFmtId="0" fontId="26" fillId="0" borderId="0" xfId="0" applyFont="1" applyAlignment="1">
      <alignment horizontal="left" wrapText="1" indent="4"/>
    </xf>
    <xf numFmtId="0" fontId="26" fillId="0" borderId="14" xfId="0" applyFont="1" applyBorder="1" applyAlignment="1">
      <alignment horizontal="center" wrapText="1"/>
    </xf>
    <xf numFmtId="4" fontId="26" fillId="2" borderId="15" xfId="0" applyNumberFormat="1" applyFont="1" applyFill="1" applyBorder="1"/>
    <xf numFmtId="4" fontId="6" fillId="3" borderId="3" xfId="0" applyNumberFormat="1" applyFont="1" applyFill="1" applyBorder="1"/>
    <xf numFmtId="0" fontId="30" fillId="2" borderId="0" xfId="0" applyFont="1" applyFill="1"/>
    <xf numFmtId="0" fontId="26" fillId="2" borderId="0" xfId="0" applyFont="1" applyFill="1"/>
    <xf numFmtId="0" fontId="26" fillId="7" borderId="18" xfId="0" applyFont="1" applyFill="1" applyBorder="1" applyAlignment="1">
      <alignment horizontal="center"/>
    </xf>
    <xf numFmtId="0" fontId="26" fillId="0" borderId="11" xfId="0" applyFont="1" applyBorder="1" applyAlignment="1">
      <alignment wrapText="1"/>
    </xf>
    <xf numFmtId="0" fontId="30" fillId="7" borderId="17" xfId="0" applyFont="1" applyFill="1" applyBorder="1" applyAlignment="1">
      <alignment horizontal="left" indent="1"/>
    </xf>
    <xf numFmtId="0" fontId="30" fillId="0" borderId="6" xfId="0" applyFont="1" applyBorder="1" applyAlignment="1">
      <alignment horizontal="left" indent="2"/>
    </xf>
    <xf numFmtId="0" fontId="30" fillId="0" borderId="7" xfId="0" applyFont="1" applyBorder="1" applyAlignment="1">
      <alignment horizontal="left" indent="2"/>
    </xf>
    <xf numFmtId="0" fontId="30" fillId="0" borderId="8" xfId="0" applyFont="1" applyBorder="1" applyAlignment="1">
      <alignment horizontal="left" indent="2"/>
    </xf>
    <xf numFmtId="0" fontId="30" fillId="0" borderId="10" xfId="0" applyFont="1" applyBorder="1" applyAlignment="1">
      <alignment horizontal="left" indent="2"/>
    </xf>
    <xf numFmtId="0" fontId="30" fillId="0" borderId="0" xfId="0" applyFont="1" applyAlignment="1">
      <alignment horizontal="left" indent="2"/>
    </xf>
    <xf numFmtId="0" fontId="30" fillId="0" borderId="11" xfId="0" applyFont="1" applyBorder="1" applyAlignment="1">
      <alignment horizontal="left" indent="2"/>
    </xf>
    <xf numFmtId="0" fontId="30" fillId="0" borderId="6" xfId="0" applyFont="1" applyBorder="1" applyAlignment="1">
      <alignment horizontal="left" vertical="center" indent="2"/>
    </xf>
    <xf numFmtId="0" fontId="26" fillId="0" borderId="10" xfId="0" applyFont="1" applyBorder="1" applyAlignment="1">
      <alignment horizontal="left" wrapText="1" indent="4"/>
    </xf>
    <xf numFmtId="0" fontId="26" fillId="0" borderId="11" xfId="0" applyFont="1" applyBorder="1" applyAlignment="1">
      <alignment horizontal="left" wrapText="1" indent="4"/>
    </xf>
    <xf numFmtId="0" fontId="26" fillId="2" borderId="10" xfId="0" applyFont="1" applyFill="1" applyBorder="1" applyAlignment="1">
      <alignment horizontal="left" wrapText="1" indent="4"/>
    </xf>
    <xf numFmtId="0" fontId="26" fillId="0" borderId="15" xfId="0" applyFont="1" applyBorder="1" applyAlignment="1">
      <alignment horizontal="left"/>
    </xf>
    <xf numFmtId="0" fontId="30" fillId="0" borderId="16" xfId="0" applyFont="1" applyBorder="1" applyAlignment="1">
      <alignment horizontal="left" indent="2"/>
    </xf>
    <xf numFmtId="0" fontId="30" fillId="0" borderId="17" xfId="0" applyFont="1" applyBorder="1" applyAlignment="1">
      <alignment horizontal="left" indent="2"/>
    </xf>
    <xf numFmtId="0" fontId="30" fillId="0" borderId="18" xfId="0" applyFont="1" applyBorder="1" applyAlignment="1">
      <alignment horizontal="left" indent="2"/>
    </xf>
    <xf numFmtId="0" fontId="30" fillId="0" borderId="18" xfId="0" applyFont="1" applyBorder="1" applyAlignment="1">
      <alignment horizontal="center"/>
    </xf>
    <xf numFmtId="0" fontId="30" fillId="0" borderId="3" xfId="0" applyFont="1" applyBorder="1" applyAlignment="1">
      <alignment horizontal="left" indent="2"/>
    </xf>
    <xf numFmtId="4" fontId="30" fillId="0" borderId="3" xfId="0" applyNumberFormat="1" applyFont="1" applyBorder="1"/>
    <xf numFmtId="0" fontId="26" fillId="0" borderId="7" xfId="0" applyFont="1" applyBorder="1" applyAlignment="1">
      <alignment horizontal="left"/>
    </xf>
    <xf numFmtId="0" fontId="26" fillId="0" borderId="7" xfId="0" applyFont="1" applyBorder="1"/>
    <xf numFmtId="0" fontId="30" fillId="0" borderId="0" xfId="0" applyFont="1" applyAlignment="1">
      <alignment vertical="top" wrapText="1"/>
    </xf>
    <xf numFmtId="0" fontId="10" fillId="0" borderId="15" xfId="16" applyFont="1" applyBorder="1" applyAlignment="1">
      <alignment horizontal="center" vertical="top"/>
    </xf>
    <xf numFmtId="0" fontId="10" fillId="0" borderId="15" xfId="16" applyFont="1" applyBorder="1" applyAlignment="1">
      <alignment horizontal="left" vertical="top" wrapText="1"/>
    </xf>
    <xf numFmtId="0" fontId="10" fillId="0" borderId="11" xfId="16" applyFont="1" applyBorder="1" applyAlignment="1">
      <alignment horizontal="center" vertical="top"/>
    </xf>
    <xf numFmtId="0" fontId="30" fillId="0" borderId="8" xfId="0" applyFont="1" applyBorder="1" applyAlignment="1" applyProtection="1">
      <alignment horizontal="center" wrapText="1"/>
      <protection locked="0"/>
    </xf>
    <xf numFmtId="0" fontId="30" fillId="0" borderId="12" xfId="0" applyFont="1" applyBorder="1" applyAlignment="1" applyProtection="1">
      <alignment horizontal="center" wrapText="1"/>
      <protection locked="0"/>
    </xf>
    <xf numFmtId="0" fontId="26" fillId="0" borderId="9" xfId="0" applyFont="1" applyBorder="1" applyAlignment="1" applyProtection="1">
      <alignment horizontal="left" indent="2"/>
      <protection locked="0"/>
    </xf>
    <xf numFmtId="4" fontId="30" fillId="0" borderId="9" xfId="0" applyNumberFormat="1" applyFont="1" applyBorder="1" applyProtection="1">
      <protection locked="0"/>
    </xf>
    <xf numFmtId="0" fontId="26" fillId="0" borderId="11" xfId="0" applyFont="1" applyBorder="1" applyAlignment="1" applyProtection="1">
      <alignment horizontal="center" wrapText="1"/>
      <protection locked="0"/>
    </xf>
    <xf numFmtId="0" fontId="26" fillId="0" borderId="12" xfId="0" applyFont="1" applyBorder="1" applyAlignment="1" applyProtection="1">
      <alignment horizontal="center" wrapText="1"/>
      <protection locked="0"/>
    </xf>
    <xf numFmtId="4" fontId="26" fillId="0" borderId="12" xfId="0" applyNumberFormat="1" applyFont="1" applyBorder="1" applyAlignment="1" applyProtection="1">
      <alignment wrapText="1"/>
      <protection locked="0"/>
    </xf>
    <xf numFmtId="0" fontId="30" fillId="0" borderId="11" xfId="0" applyFont="1" applyBorder="1" applyAlignment="1" applyProtection="1">
      <alignment horizontal="center" wrapText="1"/>
      <protection locked="0"/>
    </xf>
    <xf numFmtId="0" fontId="26" fillId="0" borderId="12" xfId="0" applyFont="1" applyBorder="1" applyAlignment="1" applyProtection="1">
      <alignment horizontal="left" indent="2"/>
      <protection locked="0"/>
    </xf>
    <xf numFmtId="4" fontId="30" fillId="0" borderId="12" xfId="0" applyNumberFormat="1" applyFont="1" applyBorder="1" applyProtection="1">
      <protection locked="0"/>
    </xf>
    <xf numFmtId="0" fontId="26" fillId="0" borderId="11" xfId="0" applyFont="1" applyBorder="1" applyAlignment="1" applyProtection="1">
      <alignment horizontal="center" vertical="top"/>
      <protection locked="0"/>
    </xf>
    <xf numFmtId="4" fontId="26" fillId="0" borderId="12" xfId="0" applyNumberFormat="1" applyFont="1" applyBorder="1" applyProtection="1">
      <protection locked="0"/>
    </xf>
    <xf numFmtId="0" fontId="26" fillId="0" borderId="12" xfId="0" applyFont="1" applyBorder="1" applyAlignment="1" applyProtection="1">
      <alignment horizontal="center" vertical="top"/>
      <protection locked="0"/>
    </xf>
    <xf numFmtId="0" fontId="30" fillId="0" borderId="8" xfId="0" applyFont="1" applyBorder="1" applyAlignment="1" applyProtection="1">
      <alignment horizontal="center"/>
      <protection locked="0"/>
    </xf>
    <xf numFmtId="0" fontId="26" fillId="0" borderId="11" xfId="0" applyFont="1" applyBorder="1" applyAlignment="1" applyProtection="1">
      <alignment horizontal="center"/>
      <protection locked="0"/>
    </xf>
    <xf numFmtId="0" fontId="30" fillId="0" borderId="11" xfId="0" applyFont="1" applyBorder="1" applyAlignment="1" applyProtection="1">
      <alignment horizontal="center"/>
      <protection locked="0"/>
    </xf>
    <xf numFmtId="0" fontId="26" fillId="0" borderId="8" xfId="0" applyFont="1" applyBorder="1" applyAlignment="1" applyProtection="1">
      <alignment horizontal="center"/>
      <protection locked="0"/>
    </xf>
    <xf numFmtId="0" fontId="30" fillId="0" borderId="12" xfId="0" applyFont="1" applyBorder="1" applyAlignment="1" applyProtection="1">
      <alignment horizontal="left" indent="2"/>
      <protection locked="0"/>
    </xf>
    <xf numFmtId="0" fontId="26" fillId="0" borderId="12" xfId="0" applyFont="1" applyBorder="1" applyAlignment="1" applyProtection="1">
      <alignment horizontal="center"/>
      <protection locked="0"/>
    </xf>
    <xf numFmtId="0" fontId="30" fillId="0" borderId="9" xfId="0" applyFont="1" applyBorder="1" applyAlignment="1" applyProtection="1">
      <alignment horizontal="left" indent="2"/>
      <protection locked="0"/>
    </xf>
    <xf numFmtId="0" fontId="30" fillId="0" borderId="12" xfId="0" applyFont="1" applyBorder="1" applyAlignment="1" applyProtection="1">
      <alignment horizontal="center"/>
      <protection locked="0"/>
    </xf>
    <xf numFmtId="39" fontId="28" fillId="0" borderId="0" xfId="0" applyNumberFormat="1" applyFont="1" applyAlignment="1">
      <alignment horizontal="center" vertical="top"/>
    </xf>
    <xf numFmtId="0" fontId="31" fillId="0" borderId="0" xfId="0" applyFont="1" applyAlignment="1">
      <alignment vertical="top"/>
    </xf>
    <xf numFmtId="0" fontId="31" fillId="0" borderId="0" xfId="0" applyFont="1" applyAlignment="1">
      <alignment horizontal="left" vertical="top" wrapText="1" indent="1"/>
    </xf>
    <xf numFmtId="4" fontId="31" fillId="0" borderId="0" xfId="0" applyNumberFormat="1" applyFont="1" applyAlignment="1">
      <alignment vertical="top"/>
    </xf>
    <xf numFmtId="0" fontId="28" fillId="0" borderId="0" xfId="0" applyFont="1" applyAlignment="1">
      <alignment horizontal="left" vertical="top"/>
    </xf>
    <xf numFmtId="4" fontId="28" fillId="0" borderId="0" xfId="0" applyNumberFormat="1" applyFont="1" applyAlignment="1">
      <alignment vertical="top"/>
    </xf>
    <xf numFmtId="0" fontId="28" fillId="0" borderId="0" xfId="0" quotePrefix="1" applyFont="1" applyAlignment="1">
      <alignment horizontal="center" vertical="top"/>
    </xf>
    <xf numFmtId="0" fontId="31" fillId="0" borderId="0" xfId="0" applyFont="1" applyAlignment="1">
      <alignment horizontal="right" vertical="top" wrapText="1" indent="3"/>
    </xf>
    <xf numFmtId="0" fontId="11" fillId="0" borderId="0" xfId="7" applyFont="1"/>
    <xf numFmtId="0" fontId="28" fillId="0" borderId="0" xfId="0" applyFont="1" applyAlignment="1">
      <alignment vertical="top" wrapText="1"/>
    </xf>
    <xf numFmtId="0" fontId="31" fillId="0" borderId="0" xfId="0" applyFont="1" applyAlignment="1">
      <alignment vertical="top" wrapText="1"/>
    </xf>
    <xf numFmtId="0" fontId="11" fillId="0" borderId="0" xfId="0" applyFont="1" applyAlignment="1">
      <alignment horizontal="left" vertical="top" wrapText="1"/>
    </xf>
    <xf numFmtId="0" fontId="28" fillId="0" borderId="0" xfId="0" quotePrefix="1" applyFont="1" applyAlignment="1">
      <alignment horizontal="left" vertical="top" wrapText="1"/>
    </xf>
    <xf numFmtId="0" fontId="21" fillId="0" borderId="0" xfId="13" applyFill="1" applyBorder="1" applyAlignment="1" applyProtection="1">
      <alignment horizontal="left" vertical="top" wrapText="1"/>
    </xf>
    <xf numFmtId="0" fontId="28" fillId="0" borderId="0" xfId="0" applyFont="1" applyAlignment="1">
      <alignment horizontal="center" vertical="top" wrapText="1"/>
    </xf>
    <xf numFmtId="0" fontId="1" fillId="0" borderId="0" xfId="0" applyFont="1" applyAlignment="1">
      <alignment horizontal="left" vertical="top" wrapText="1"/>
    </xf>
    <xf numFmtId="0" fontId="28" fillId="0" borderId="0" xfId="0" applyFont="1" applyAlignment="1">
      <alignment vertical="top"/>
    </xf>
    <xf numFmtId="0" fontId="30" fillId="0" borderId="0" xfId="0" applyFont="1" applyAlignment="1">
      <alignment horizontal="left" vertical="top" wrapText="1" indent="2"/>
    </xf>
    <xf numFmtId="0" fontId="30" fillId="0" borderId="0" xfId="0" applyFont="1" applyAlignment="1">
      <alignment horizontal="left" vertical="top" wrapText="1" indent="3"/>
    </xf>
    <xf numFmtId="0" fontId="31" fillId="0" borderId="0" xfId="0" applyFont="1" applyAlignment="1">
      <alignment horizontal="left" vertical="top"/>
    </xf>
    <xf numFmtId="0" fontId="28" fillId="0" borderId="6" xfId="0" applyFont="1" applyBorder="1" applyAlignment="1">
      <alignment horizontal="left" vertical="top"/>
    </xf>
    <xf numFmtId="0" fontId="28" fillId="0" borderId="7" xfId="0" applyFont="1" applyBorder="1" applyAlignment="1">
      <alignment horizontal="center" vertical="top"/>
    </xf>
    <xf numFmtId="0" fontId="30" fillId="0" borderId="8" xfId="0" applyFont="1" applyBorder="1" applyAlignment="1">
      <alignment horizontal="left" vertical="top" wrapText="1"/>
    </xf>
    <xf numFmtId="0" fontId="28" fillId="0" borderId="9" xfId="0" applyFont="1" applyBorder="1" applyAlignment="1">
      <alignment horizontal="left" vertical="top" wrapText="1" indent="1"/>
    </xf>
    <xf numFmtId="0" fontId="28" fillId="0" borderId="6" xfId="0" applyFont="1" applyBorder="1" applyAlignment="1">
      <alignment horizontal="left" vertical="top" wrapText="1" indent="1"/>
    </xf>
    <xf numFmtId="4" fontId="28" fillId="0" borderId="7" xfId="0" applyNumberFormat="1" applyFont="1" applyBorder="1" applyAlignment="1">
      <alignment vertical="top"/>
    </xf>
    <xf numFmtId="4" fontId="28" fillId="0" borderId="8" xfId="0" applyNumberFormat="1" applyFont="1" applyBorder="1" applyAlignment="1">
      <alignment vertical="top"/>
    </xf>
    <xf numFmtId="0" fontId="28" fillId="0" borderId="10" xfId="0" applyFont="1" applyBorder="1" applyAlignment="1">
      <alignment horizontal="left" vertical="top"/>
    </xf>
    <xf numFmtId="0" fontId="33" fillId="0" borderId="0" xfId="0" applyFont="1"/>
    <xf numFmtId="0" fontId="34" fillId="0" borderId="11" xfId="0" applyFont="1" applyBorder="1" applyAlignment="1">
      <alignment horizontal="left"/>
    </xf>
    <xf numFmtId="0" fontId="33" fillId="0" borderId="10" xfId="0" applyFont="1" applyBorder="1" applyAlignment="1">
      <alignment horizontal="left" wrapText="1" indent="1"/>
    </xf>
    <xf numFmtId="4" fontId="28" fillId="0" borderId="11" xfId="0" applyNumberFormat="1" applyFont="1" applyBorder="1" applyAlignment="1">
      <alignment vertical="top"/>
    </xf>
    <xf numFmtId="0" fontId="1" fillId="0" borderId="10" xfId="0" applyFont="1" applyBorder="1" applyAlignment="1">
      <alignment horizontal="left" vertical="top" wrapText="1" indent="1"/>
    </xf>
    <xf numFmtId="2" fontId="30" fillId="0" borderId="11" xfId="0" applyNumberFormat="1" applyFont="1" applyBorder="1" applyAlignment="1">
      <alignment horizontal="left" vertical="top" wrapText="1"/>
    </xf>
    <xf numFmtId="0" fontId="35" fillId="0" borderId="10" xfId="0" applyFont="1" applyBorder="1" applyAlignment="1">
      <alignment vertical="top" wrapText="1"/>
    </xf>
    <xf numFmtId="9" fontId="1" fillId="0" borderId="10" xfId="0" applyNumberFormat="1" applyFont="1" applyBorder="1" applyAlignment="1">
      <alignment horizontal="left" vertical="top" wrapText="1"/>
    </xf>
    <xf numFmtId="0" fontId="28" fillId="0" borderId="13" xfId="0" applyFont="1" applyBorder="1" applyAlignment="1">
      <alignment horizontal="left" vertical="top"/>
    </xf>
    <xf numFmtId="0" fontId="28" fillId="0" borderId="2" xfId="0" applyFont="1" applyBorder="1" applyAlignment="1">
      <alignment horizontal="center" vertical="top"/>
    </xf>
    <xf numFmtId="0" fontId="30" fillId="0" borderId="14" xfId="0" applyFont="1" applyBorder="1" applyAlignment="1">
      <alignment horizontal="left" vertical="top" wrapText="1"/>
    </xf>
    <xf numFmtId="0" fontId="1" fillId="0" borderId="15" xfId="0" applyFont="1" applyBorder="1" applyAlignment="1">
      <alignment horizontal="left" vertical="top" wrapText="1" indent="1"/>
    </xf>
    <xf numFmtId="0" fontId="1" fillId="0" borderId="13" xfId="0" applyFont="1" applyBorder="1" applyAlignment="1">
      <alignment horizontal="left" vertical="top" wrapText="1" indent="1"/>
    </xf>
    <xf numFmtId="4" fontId="28" fillId="0" borderId="2" xfId="0" applyNumberFormat="1" applyFont="1" applyBorder="1" applyAlignment="1">
      <alignment vertical="top"/>
    </xf>
    <xf numFmtId="4" fontId="28" fillId="0" borderId="14" xfId="0" applyNumberFormat="1" applyFont="1" applyBorder="1" applyAlignment="1">
      <alignment vertical="top"/>
    </xf>
    <xf numFmtId="0" fontId="28" fillId="0" borderId="0" xfId="0" applyFont="1" applyAlignment="1">
      <alignment wrapText="1"/>
    </xf>
    <xf numFmtId="4" fontId="28" fillId="0" borderId="0" xfId="0" applyNumberFormat="1" applyFont="1" applyAlignment="1">
      <alignment horizontal="left" vertical="top"/>
    </xf>
    <xf numFmtId="0" fontId="28" fillId="0" borderId="0" xfId="0" applyFont="1"/>
    <xf numFmtId="0" fontId="30" fillId="0" borderId="0" xfId="0" applyFont="1" applyAlignment="1">
      <alignment horizontal="left" indent="5"/>
    </xf>
    <xf numFmtId="0" fontId="5" fillId="0" borderId="0" xfId="0" quotePrefix="1" applyFont="1" applyAlignment="1">
      <alignment horizontal="left"/>
    </xf>
    <xf numFmtId="164" fontId="6" fillId="0" borderId="0" xfId="0" applyNumberFormat="1" applyFont="1" applyAlignment="1">
      <alignment horizontal="left"/>
    </xf>
    <xf numFmtId="0" fontId="8" fillId="0" borderId="0" xfId="0" applyFont="1"/>
    <xf numFmtId="164" fontId="5" fillId="0" borderId="0" xfId="0" applyNumberFormat="1" applyFont="1" applyAlignment="1">
      <alignment horizontal="left"/>
    </xf>
    <xf numFmtId="164" fontId="5" fillId="0" borderId="0" xfId="0" applyNumberFormat="1" applyFont="1" applyAlignment="1">
      <alignment horizontal="left" vertical="center"/>
    </xf>
    <xf numFmtId="167" fontId="5" fillId="0" borderId="0" xfId="0" applyNumberFormat="1" applyFont="1" applyAlignment="1">
      <alignment wrapText="1"/>
    </xf>
    <xf numFmtId="164" fontId="5" fillId="0" borderId="0" xfId="0" applyNumberFormat="1" applyFont="1" applyAlignment="1">
      <alignment horizontal="left" vertical="center" wrapText="1"/>
    </xf>
    <xf numFmtId="0" fontId="5" fillId="0" borderId="0" xfId="0" applyFont="1" applyAlignment="1">
      <alignment wrapText="1"/>
    </xf>
    <xf numFmtId="0" fontId="5" fillId="0" borderId="0" xfId="0" applyFont="1" applyAlignment="1">
      <alignment vertical="top" wrapText="1"/>
    </xf>
    <xf numFmtId="0" fontId="5" fillId="0" borderId="0" xfId="0" applyFont="1" applyAlignment="1">
      <alignment horizontal="left" wrapText="1"/>
    </xf>
    <xf numFmtId="167" fontId="27" fillId="0" borderId="0" xfId="0" applyNumberFormat="1" applyFont="1" applyAlignment="1">
      <alignment horizontal="justify" wrapText="1"/>
    </xf>
    <xf numFmtId="167" fontId="5" fillId="0" borderId="0" xfId="0" applyNumberFormat="1" applyFont="1" applyAlignment="1">
      <alignment horizontal="justify" wrapText="1"/>
    </xf>
    <xf numFmtId="167" fontId="5" fillId="0" borderId="0" xfId="0" applyNumberFormat="1" applyFont="1" applyAlignment="1">
      <alignment horizontal="left" wrapText="1"/>
    </xf>
    <xf numFmtId="0" fontId="28" fillId="0" borderId="0" xfId="0" applyFont="1" applyAlignment="1">
      <alignment horizontal="left" vertical="center" wrapText="1"/>
    </xf>
    <xf numFmtId="2" fontId="5" fillId="0" borderId="0" xfId="0" applyNumberFormat="1" applyFont="1" applyAlignment="1">
      <alignment horizontal="left"/>
    </xf>
    <xf numFmtId="0" fontId="5" fillId="0" borderId="0" xfId="0" applyFont="1" applyAlignment="1">
      <alignment horizontal="left"/>
    </xf>
    <xf numFmtId="0" fontId="5" fillId="0" borderId="0" xfId="0" applyFont="1" applyAlignment="1">
      <alignment horizontal="right"/>
    </xf>
    <xf numFmtId="2" fontId="5" fillId="0" borderId="0" xfId="0" applyNumberFormat="1" applyFont="1" applyAlignment="1">
      <alignment horizontal="right"/>
    </xf>
    <xf numFmtId="2" fontId="5" fillId="0" borderId="0" xfId="0" applyNumberFormat="1" applyFont="1"/>
    <xf numFmtId="0" fontId="5" fillId="0" borderId="0" xfId="14" applyFont="1" applyAlignment="1">
      <alignment wrapText="1"/>
    </xf>
    <xf numFmtId="0" fontId="5" fillId="0" borderId="0" xfId="14" applyFont="1"/>
    <xf numFmtId="168" fontId="5" fillId="0" borderId="0" xfId="15" applyFont="1"/>
    <xf numFmtId="0" fontId="21" fillId="0" borderId="0" xfId="13" applyAlignment="1" applyProtection="1">
      <alignment horizontal="left" vertical="top" wrapText="1" indent="1"/>
    </xf>
    <xf numFmtId="10" fontId="15" fillId="4" borderId="33" xfId="18" applyNumberFormat="1" applyFont="1" applyFill="1" applyBorder="1" applyAlignment="1" applyProtection="1">
      <alignment vertical="top"/>
      <protection locked="0"/>
    </xf>
    <xf numFmtId="10" fontId="15" fillId="4" borderId="33" xfId="18" applyNumberFormat="1" applyFont="1" applyFill="1" applyBorder="1" applyProtection="1">
      <protection locked="0"/>
    </xf>
    <xf numFmtId="0" fontId="7" fillId="0" borderId="0" xfId="12" applyFont="1" applyAlignment="1">
      <alignment horizontal="center" vertical="top" wrapText="1"/>
    </xf>
    <xf numFmtId="0" fontId="20" fillId="0" borderId="0" xfId="12" applyFont="1" applyAlignment="1">
      <alignment horizontal="center" vertical="top" wrapText="1"/>
    </xf>
    <xf numFmtId="0" fontId="29" fillId="0" borderId="0" xfId="0" applyFont="1" applyAlignment="1">
      <alignment horizontal="left"/>
    </xf>
    <xf numFmtId="0" fontId="28" fillId="0" borderId="0" xfId="0" applyFont="1" applyAlignment="1">
      <alignment horizontal="left" vertical="top" wrapText="1"/>
    </xf>
    <xf numFmtId="0" fontId="30" fillId="0" borderId="0" xfId="0" applyFont="1" applyAlignment="1">
      <alignment horizontal="left" vertical="top" wrapText="1" indent="1"/>
    </xf>
    <xf numFmtId="0" fontId="1" fillId="0" borderId="12" xfId="0" applyFont="1" applyBorder="1" applyAlignment="1">
      <alignment horizontal="left" vertical="top" wrapText="1" indent="1"/>
    </xf>
    <xf numFmtId="0" fontId="1" fillId="0" borderId="10" xfId="0" applyFont="1" applyBorder="1" applyAlignment="1">
      <alignment horizontal="left" vertical="top" wrapText="1"/>
    </xf>
    <xf numFmtId="0" fontId="1" fillId="0" borderId="11" xfId="0" applyFont="1" applyBorder="1" applyAlignment="1">
      <alignment horizontal="left" vertical="top" wrapText="1"/>
    </xf>
    <xf numFmtId="0" fontId="1" fillId="0" borderId="12" xfId="0" applyFont="1" applyBorder="1" applyAlignment="1">
      <alignment horizontal="left" vertical="top" wrapText="1" indent="2"/>
    </xf>
    <xf numFmtId="0" fontId="1" fillId="0" borderId="10" xfId="0" applyFont="1" applyBorder="1" applyAlignment="1">
      <alignment horizontal="right" vertical="top" wrapText="1"/>
    </xf>
    <xf numFmtId="0" fontId="30" fillId="0" borderId="11" xfId="0" applyFont="1" applyBorder="1" applyAlignment="1">
      <alignment horizontal="left" vertical="top" wrapText="1"/>
    </xf>
    <xf numFmtId="0" fontId="35" fillId="0" borderId="11" xfId="0" applyFont="1" applyBorder="1" applyAlignment="1">
      <alignment horizontal="left" vertical="top" wrapText="1"/>
    </xf>
    <xf numFmtId="0" fontId="1" fillId="0" borderId="10" xfId="0" applyFont="1" applyBorder="1" applyAlignment="1">
      <alignment vertical="top" wrapText="1"/>
    </xf>
    <xf numFmtId="0" fontId="1" fillId="0" borderId="0" xfId="0" applyFont="1" applyAlignment="1">
      <alignment vertical="top" wrapText="1"/>
    </xf>
    <xf numFmtId="0" fontId="1" fillId="0" borderId="11" xfId="0" applyFont="1" applyBorder="1" applyAlignment="1">
      <alignment vertical="top" wrapText="1"/>
    </xf>
    <xf numFmtId="0" fontId="35" fillId="0" borderId="0" xfId="0" applyFont="1" applyAlignment="1">
      <alignment horizontal="left" vertical="top" wrapText="1"/>
    </xf>
    <xf numFmtId="0" fontId="26" fillId="0" borderId="0" xfId="0" applyFont="1" applyAlignment="1">
      <alignment horizontal="left" vertical="top" wrapText="1"/>
    </xf>
    <xf numFmtId="0" fontId="6" fillId="0" borderId="0" xfId="0" applyFont="1" applyAlignment="1">
      <alignment horizontal="left" wrapText="1"/>
    </xf>
    <xf numFmtId="0" fontId="31" fillId="0" borderId="0" xfId="0" applyFont="1" applyAlignment="1">
      <alignment horizontal="left" vertical="center" wrapText="1"/>
    </xf>
    <xf numFmtId="0" fontId="26" fillId="0" borderId="0" xfId="0" applyFont="1" applyAlignment="1">
      <alignment horizontal="left" vertical="top"/>
    </xf>
    <xf numFmtId="0" fontId="30" fillId="0" borderId="0" xfId="0" applyFont="1" applyAlignment="1">
      <alignment horizontal="left" wrapText="1"/>
    </xf>
    <xf numFmtId="0" fontId="5" fillId="0" borderId="0" xfId="0" quotePrefix="1" applyFont="1" applyAlignment="1">
      <alignment horizontal="left" wrapText="1"/>
    </xf>
    <xf numFmtId="0" fontId="40" fillId="0" borderId="0" xfId="0" applyFont="1" applyAlignment="1">
      <alignment horizontal="center" vertical="top"/>
    </xf>
    <xf numFmtId="0" fontId="30" fillId="0" borderId="0" xfId="0" applyFont="1" applyAlignment="1">
      <alignment horizontal="center" vertical="top" wrapText="1"/>
    </xf>
    <xf numFmtId="0" fontId="29" fillId="0" borderId="0" xfId="0" applyFont="1" applyAlignment="1">
      <alignment horizontal="center" vertical="top" wrapText="1"/>
    </xf>
    <xf numFmtId="0" fontId="13" fillId="0" borderId="0" xfId="16" applyFont="1" applyAlignment="1">
      <alignment horizontal="center" vertical="center" wrapText="1"/>
    </xf>
    <xf numFmtId="0" fontId="13" fillId="0" borderId="0" xfId="7" applyFont="1"/>
    <xf numFmtId="0" fontId="10" fillId="0" borderId="0" xfId="7" applyFont="1" applyAlignment="1">
      <alignment horizontal="left"/>
    </xf>
    <xf numFmtId="0" fontId="10" fillId="0" borderId="0" xfId="7" applyFont="1"/>
    <xf numFmtId="0" fontId="11" fillId="0" borderId="0" xfId="12" applyFont="1" applyAlignment="1">
      <alignment horizontal="left" vertical="center" wrapText="1"/>
    </xf>
    <xf numFmtId="0" fontId="16" fillId="0" borderId="0" xfId="12" applyFont="1" applyAlignment="1">
      <alignment horizontal="left" vertical="center" wrapText="1"/>
    </xf>
    <xf numFmtId="0" fontId="5" fillId="0" borderId="0" xfId="5" applyFont="1" applyAlignment="1">
      <alignment horizontal="left" vertical="top" wrapText="1" indent="4"/>
    </xf>
    <xf numFmtId="0" fontId="5" fillId="0" borderId="19" xfId="5" applyFont="1" applyBorder="1" applyAlignment="1">
      <alignment horizontal="center" vertical="top"/>
    </xf>
    <xf numFmtId="0" fontId="5" fillId="0" borderId="20" xfId="5" applyFont="1" applyBorder="1" applyAlignment="1">
      <alignment vertical="top"/>
    </xf>
    <xf numFmtId="0" fontId="5" fillId="0" borderId="21" xfId="5" applyFont="1" applyBorder="1" applyAlignment="1">
      <alignment vertical="top"/>
    </xf>
    <xf numFmtId="0" fontId="15" fillId="0" borderId="0" xfId="7" applyFont="1"/>
    <xf numFmtId="39" fontId="15" fillId="0" borderId="27" xfId="9" applyNumberFormat="1" applyFont="1" applyBorder="1" applyAlignment="1">
      <alignment horizontal="left" vertical="center" wrapText="1"/>
    </xf>
    <xf numFmtId="0" fontId="1" fillId="0" borderId="28" xfId="1" applyFont="1" applyBorder="1" applyAlignment="1">
      <alignment vertical="center"/>
    </xf>
    <xf numFmtId="0" fontId="15" fillId="0" borderId="32" xfId="18" applyFont="1" applyBorder="1" applyAlignment="1">
      <alignment horizontal="center" vertical="top" wrapText="1"/>
    </xf>
    <xf numFmtId="0" fontId="15" fillId="0" borderId="0" xfId="18" applyFont="1" applyAlignment="1">
      <alignment vertical="top" wrapText="1"/>
    </xf>
    <xf numFmtId="0" fontId="15" fillId="0" borderId="32" xfId="18" applyFont="1" applyBorder="1" applyAlignment="1">
      <alignment vertical="top" wrapText="1"/>
    </xf>
    <xf numFmtId="4" fontId="15" fillId="0" borderId="32" xfId="18" applyNumberFormat="1" applyFont="1" applyBorder="1" applyAlignment="1">
      <alignment horizontal="center" vertical="top" wrapText="1"/>
    </xf>
    <xf numFmtId="0" fontId="15" fillId="0" borderId="33" xfId="18" applyFont="1" applyBorder="1" applyAlignment="1">
      <alignment horizontal="center" vertical="top" wrapText="1"/>
    </xf>
    <xf numFmtId="0" fontId="17" fillId="0" borderId="0" xfId="18" applyFont="1"/>
    <xf numFmtId="0" fontId="15" fillId="0" borderId="33" xfId="18" applyFont="1" applyBorder="1" applyAlignment="1">
      <alignment vertical="top" wrapText="1"/>
    </xf>
    <xf numFmtId="4" fontId="15" fillId="0" borderId="33" xfId="18" applyNumberFormat="1" applyFont="1" applyBorder="1" applyAlignment="1">
      <alignment horizontal="center" vertical="top" wrapText="1"/>
    </xf>
    <xf numFmtId="0" fontId="17" fillId="0" borderId="0" xfId="18" applyFont="1" applyAlignment="1">
      <alignment horizontal="left" vertical="top" wrapText="1"/>
    </xf>
    <xf numFmtId="0" fontId="17" fillId="0" borderId="33" xfId="18" applyFont="1" applyBorder="1" applyAlignment="1">
      <alignment vertical="top"/>
    </xf>
    <xf numFmtId="0" fontId="15" fillId="0" borderId="0" xfId="18" applyFont="1" applyAlignment="1">
      <alignment horizontal="left" vertical="top"/>
    </xf>
    <xf numFmtId="0" fontId="15" fillId="0" borderId="33" xfId="18" applyFont="1" applyBorder="1" applyAlignment="1">
      <alignment horizontal="left" vertical="top"/>
    </xf>
    <xf numFmtId="0" fontId="15" fillId="0" borderId="0" xfId="18" applyFont="1" applyAlignment="1">
      <alignment vertical="top"/>
    </xf>
    <xf numFmtId="0" fontId="15" fillId="0" borderId="33" xfId="18" applyFont="1" applyBorder="1" applyAlignment="1">
      <alignment vertical="top"/>
    </xf>
    <xf numFmtId="0" fontId="28" fillId="0" borderId="0" xfId="18" applyFont="1" applyAlignment="1">
      <alignment vertical="top"/>
    </xf>
    <xf numFmtId="4" fontId="15" fillId="0" borderId="33" xfId="18" applyNumberFormat="1" applyFont="1" applyBorder="1" applyAlignment="1">
      <alignment horizontal="center" wrapText="1"/>
    </xf>
    <xf numFmtId="4" fontId="15" fillId="0" borderId="36" xfId="18" applyNumberFormat="1" applyFont="1" applyBorder="1" applyAlignment="1">
      <alignment horizontal="center" vertical="top" wrapText="1"/>
    </xf>
    <xf numFmtId="0" fontId="15" fillId="0" borderId="33" xfId="18" applyFont="1" applyBorder="1" applyAlignment="1">
      <alignment horizontal="center" vertical="center" wrapText="1"/>
    </xf>
    <xf numFmtId="0" fontId="17" fillId="0" borderId="0" xfId="18" applyFont="1" applyAlignment="1">
      <alignment vertical="top"/>
    </xf>
    <xf numFmtId="4" fontId="15" fillId="0" borderId="37" xfId="18" applyNumberFormat="1" applyFont="1" applyBorder="1" applyAlignment="1">
      <alignment horizontal="center" vertical="center" wrapText="1"/>
    </xf>
    <xf numFmtId="4" fontId="15" fillId="0" borderId="38" xfId="18" applyNumberFormat="1" applyFont="1" applyBorder="1" applyAlignment="1">
      <alignment horizontal="center" vertical="center" wrapText="1"/>
    </xf>
    <xf numFmtId="0" fontId="15" fillId="0" borderId="34" xfId="18" applyFont="1" applyBorder="1" applyAlignment="1">
      <alignment horizontal="center" vertical="top" wrapText="1"/>
    </xf>
    <xf numFmtId="0" fontId="15" fillId="0" borderId="35" xfId="18" applyFont="1" applyBorder="1" applyAlignment="1">
      <alignment vertical="top" wrapText="1"/>
    </xf>
    <xf numFmtId="0" fontId="15" fillId="0" borderId="34" xfId="18" applyFont="1" applyBorder="1" applyAlignment="1">
      <alignment vertical="top" wrapText="1"/>
    </xf>
    <xf numFmtId="4" fontId="15" fillId="0" borderId="34" xfId="18" applyNumberFormat="1" applyFont="1" applyBorder="1" applyAlignment="1">
      <alignment horizontal="center" vertical="top" wrapText="1"/>
    </xf>
    <xf numFmtId="0" fontId="15" fillId="0" borderId="0" xfId="7" applyFont="1" applyAlignment="1">
      <alignment horizontal="center"/>
    </xf>
    <xf numFmtId="0" fontId="5" fillId="0" borderId="4" xfId="7" applyFont="1" applyBorder="1"/>
    <xf numFmtId="0" fontId="6" fillId="0" borderId="23" xfId="8" applyFont="1" applyBorder="1"/>
    <xf numFmtId="0" fontId="6" fillId="0" borderId="20" xfId="9" applyFont="1" applyBorder="1" applyAlignment="1">
      <alignment horizontal="center" vertical="center"/>
    </xf>
    <xf numFmtId="0" fontId="6" fillId="0" borderId="21" xfId="9" applyFont="1" applyBorder="1" applyAlignment="1">
      <alignment horizontal="center" vertical="center"/>
    </xf>
    <xf numFmtId="0" fontId="6" fillId="0" borderId="22" xfId="8" applyFont="1" applyBorder="1"/>
    <xf numFmtId="0" fontId="5" fillId="0" borderId="24" xfId="5" applyFont="1" applyBorder="1" applyAlignment="1">
      <alignment horizontal="center" vertical="top"/>
    </xf>
    <xf numFmtId="0" fontId="6" fillId="0" borderId="0" xfId="9" applyFont="1" applyAlignment="1">
      <alignment horizontal="center" vertical="center"/>
    </xf>
    <xf numFmtId="0" fontId="6" fillId="0" borderId="4" xfId="9" applyFont="1" applyBorder="1" applyAlignment="1">
      <alignment horizontal="center" vertical="center"/>
    </xf>
    <xf numFmtId="4" fontId="6" fillId="0" borderId="23" xfId="5" applyNumberFormat="1" applyFont="1" applyBorder="1" applyAlignment="1">
      <alignment horizontal="center" vertical="top" wrapText="1"/>
    </xf>
    <xf numFmtId="0" fontId="6" fillId="0" borderId="24" xfId="5" applyFont="1" applyBorder="1" applyAlignment="1">
      <alignment horizontal="center" vertical="top" wrapText="1"/>
    </xf>
    <xf numFmtId="0" fontId="6" fillId="0" borderId="0" xfId="5" applyFont="1" applyAlignment="1">
      <alignment vertical="top"/>
    </xf>
    <xf numFmtId="0" fontId="5" fillId="0" borderId="0" xfId="5" applyFont="1" applyAlignment="1">
      <alignment vertical="top" wrapText="1"/>
    </xf>
    <xf numFmtId="4" fontId="5" fillId="0" borderId="22" xfId="5" applyNumberFormat="1" applyFont="1" applyBorder="1" applyAlignment="1">
      <alignment horizontal="center" vertical="top" wrapText="1"/>
    </xf>
    <xf numFmtId="0" fontId="5" fillId="0" borderId="24" xfId="5" applyFont="1" applyBorder="1" applyAlignment="1">
      <alignment horizontal="center" vertical="top" wrapText="1"/>
    </xf>
    <xf numFmtId="0" fontId="6" fillId="0" borderId="0" xfId="5" applyFont="1" applyAlignment="1">
      <alignment vertical="top" wrapText="1"/>
    </xf>
    <xf numFmtId="4" fontId="5" fillId="0" borderId="24" xfId="5" applyNumberFormat="1" applyFont="1" applyBorder="1" applyAlignment="1">
      <alignment horizontal="center" vertical="top" wrapText="1"/>
    </xf>
    <xf numFmtId="0" fontId="5" fillId="0" borderId="0" xfId="5" applyFont="1" applyAlignment="1">
      <alignment vertical="top"/>
    </xf>
    <xf numFmtId="0" fontId="5" fillId="0" borderId="0" xfId="5" quotePrefix="1" applyFont="1" applyAlignment="1">
      <alignment vertical="top" wrapText="1"/>
    </xf>
    <xf numFmtId="0" fontId="5" fillId="0" borderId="0" xfId="5" applyFont="1" applyAlignment="1">
      <alignment horizontal="left" vertical="top"/>
    </xf>
    <xf numFmtId="4" fontId="5" fillId="0" borderId="24" xfId="5" applyNumberFormat="1" applyFont="1" applyBorder="1" applyAlignment="1">
      <alignment horizontal="center" vertical="top"/>
    </xf>
    <xf numFmtId="0" fontId="5" fillId="0" borderId="0" xfId="5" applyFont="1" applyAlignment="1">
      <alignment horizontal="center" vertical="top"/>
    </xf>
    <xf numFmtId="0" fontId="43" fillId="0" borderId="24" xfId="5" applyFont="1" applyBorder="1" applyAlignment="1">
      <alignment horizontal="center" vertical="top" wrapText="1"/>
    </xf>
    <xf numFmtId="0" fontId="43" fillId="0" borderId="0" xfId="5" applyFont="1" applyAlignment="1">
      <alignment vertical="top" wrapText="1"/>
    </xf>
    <xf numFmtId="0" fontId="43" fillId="0" borderId="0" xfId="5" applyFont="1" applyAlignment="1">
      <alignment horizontal="left" vertical="top" wrapText="1" indent="4"/>
    </xf>
    <xf numFmtId="4" fontId="43" fillId="0" borderId="24" xfId="5" applyNumberFormat="1" applyFont="1" applyBorder="1" applyAlignment="1">
      <alignment horizontal="center" vertical="top" wrapText="1"/>
    </xf>
    <xf numFmtId="0" fontId="5" fillId="0" borderId="4" xfId="5" applyFont="1" applyBorder="1" applyAlignment="1">
      <alignment horizontal="left" vertical="top" wrapText="1" indent="4"/>
    </xf>
    <xf numFmtId="0" fontId="6" fillId="0" borderId="0" xfId="5" applyFont="1" applyAlignment="1">
      <alignment horizontal="center" vertical="top" wrapText="1"/>
    </xf>
    <xf numFmtId="4" fontId="6" fillId="0" borderId="29" xfId="5" applyNumberFormat="1" applyFont="1" applyBorder="1" applyAlignment="1">
      <alignment horizontal="center" vertical="top" wrapText="1"/>
    </xf>
    <xf numFmtId="0" fontId="5" fillId="0" borderId="23" xfId="5" applyFont="1" applyBorder="1" applyAlignment="1">
      <alignment horizontal="center" vertical="top" wrapText="1"/>
    </xf>
    <xf numFmtId="0" fontId="5" fillId="0" borderId="27" xfId="5" applyFont="1" applyBorder="1" applyAlignment="1">
      <alignment horizontal="left" vertical="top" wrapText="1" indent="1"/>
    </xf>
    <xf numFmtId="0" fontId="5" fillId="0" borderId="28" xfId="5" applyFont="1" applyBorder="1" applyAlignment="1">
      <alignment horizontal="left" vertical="top" wrapText="1" indent="1"/>
    </xf>
    <xf numFmtId="4" fontId="5" fillId="0" borderId="28" xfId="5" applyNumberFormat="1" applyFont="1" applyBorder="1" applyAlignment="1">
      <alignment horizontal="center" vertical="top" wrapText="1"/>
    </xf>
    <xf numFmtId="0" fontId="5" fillId="0" borderId="20" xfId="5" applyFont="1" applyBorder="1" applyAlignment="1">
      <alignment horizontal="center" vertical="top" wrapText="1"/>
    </xf>
    <xf numFmtId="4" fontId="5" fillId="0" borderId="0" xfId="5" applyNumberFormat="1" applyFont="1" applyAlignment="1">
      <alignment horizontal="center" vertical="top" wrapText="1"/>
    </xf>
    <xf numFmtId="0" fontId="5" fillId="0" borderId="0" xfId="5" applyFont="1"/>
    <xf numFmtId="4" fontId="5" fillId="0" borderId="0" xfId="6" applyNumberFormat="1" applyFont="1" applyAlignment="1" applyProtection="1">
      <alignment horizontal="center"/>
    </xf>
    <xf numFmtId="39" fontId="17" fillId="0" borderId="20" xfId="9" applyNumberFormat="1" applyFont="1" applyBorder="1" applyAlignment="1">
      <alignment horizontal="left" vertical="center" wrapText="1"/>
    </xf>
    <xf numFmtId="39" fontId="17" fillId="0" borderId="21" xfId="9" applyNumberFormat="1" applyFont="1" applyBorder="1" applyAlignment="1">
      <alignment horizontal="left" vertical="center" wrapText="1"/>
    </xf>
    <xf numFmtId="0" fontId="15" fillId="0" borderId="0" xfId="9" applyFont="1" applyAlignment="1">
      <alignment vertical="center"/>
    </xf>
    <xf numFmtId="39" fontId="17" fillId="0" borderId="27" xfId="9" applyNumberFormat="1" applyFont="1" applyBorder="1" applyAlignment="1">
      <alignment horizontal="left" vertical="center" wrapText="1"/>
    </xf>
    <xf numFmtId="39" fontId="17" fillId="0" borderId="28" xfId="9" applyNumberFormat="1" applyFont="1" applyBorder="1" applyAlignment="1">
      <alignment horizontal="left" vertical="center" wrapText="1"/>
    </xf>
    <xf numFmtId="0" fontId="15" fillId="0" borderId="24" xfId="9" applyFont="1" applyBorder="1" applyAlignment="1">
      <alignment horizontal="center" vertical="center" wrapText="1"/>
    </xf>
    <xf numFmtId="0" fontId="15" fillId="0" borderId="25" xfId="9" applyFont="1" applyBorder="1" applyAlignment="1">
      <alignment vertical="center" wrapText="1"/>
    </xf>
    <xf numFmtId="0" fontId="15" fillId="0" borderId="4" xfId="9" applyFont="1" applyBorder="1" applyAlignment="1">
      <alignment vertical="center" wrapText="1"/>
    </xf>
    <xf numFmtId="4" fontId="17" fillId="0" borderId="30" xfId="9" applyNumberFormat="1" applyFont="1" applyBorder="1" applyAlignment="1">
      <alignment horizontal="center" vertical="center" wrapText="1"/>
    </xf>
    <xf numFmtId="0" fontId="15" fillId="0" borderId="25" xfId="9" applyFont="1" applyBorder="1" applyAlignment="1">
      <alignment horizontal="center" vertical="center" wrapText="1"/>
    </xf>
    <xf numFmtId="0" fontId="20" fillId="0" borderId="25" xfId="9" applyFont="1" applyBorder="1" applyAlignment="1">
      <alignment vertical="center" wrapText="1"/>
    </xf>
    <xf numFmtId="0" fontId="17" fillId="0" borderId="4" xfId="9" applyFont="1" applyBorder="1" applyAlignment="1">
      <alignment vertical="center" wrapText="1"/>
    </xf>
    <xf numFmtId="4" fontId="15" fillId="0" borderId="24" xfId="9" applyNumberFormat="1" applyFont="1" applyBorder="1" applyAlignment="1">
      <alignment vertical="center" wrapText="1"/>
    </xf>
    <xf numFmtId="0" fontId="17" fillId="0" borderId="25" xfId="9" applyFont="1" applyBorder="1" applyAlignment="1">
      <alignment vertical="center" wrapText="1"/>
    </xf>
    <xf numFmtId="0" fontId="28" fillId="0" borderId="25" xfId="9" applyFont="1" applyBorder="1" applyAlignment="1">
      <alignment vertical="center" wrapText="1"/>
    </xf>
    <xf numFmtId="0" fontId="38" fillId="0" borderId="24" xfId="9" applyFont="1" applyBorder="1" applyAlignment="1">
      <alignment vertical="center" wrapText="1"/>
    </xf>
    <xf numFmtId="0" fontId="17" fillId="0" borderId="25" xfId="9" applyFont="1" applyBorder="1" applyAlignment="1">
      <alignment horizontal="left" vertical="center" wrapText="1"/>
    </xf>
    <xf numFmtId="0" fontId="17" fillId="0" borderId="4" xfId="9" applyFont="1" applyBorder="1" applyAlignment="1">
      <alignment horizontal="right" vertical="center" wrapText="1"/>
    </xf>
    <xf numFmtId="4" fontId="17" fillId="0" borderId="31" xfId="9" applyNumberFormat="1" applyFont="1" applyBorder="1" applyAlignment="1">
      <alignment vertical="center" wrapText="1"/>
    </xf>
    <xf numFmtId="4" fontId="15" fillId="0" borderId="4" xfId="9" applyNumberFormat="1" applyFont="1" applyBorder="1" applyAlignment="1">
      <alignment vertical="center" wrapText="1"/>
    </xf>
    <xf numFmtId="0" fontId="28" fillId="0" borderId="4" xfId="9" applyFont="1" applyBorder="1" applyAlignment="1">
      <alignment vertical="center" wrapText="1"/>
    </xf>
    <xf numFmtId="0" fontId="15" fillId="0" borderId="26" xfId="9" applyFont="1" applyBorder="1" applyAlignment="1">
      <alignment horizontal="center" vertical="center" wrapText="1"/>
    </xf>
    <xf numFmtId="0" fontId="15" fillId="0" borderId="26" xfId="9" applyFont="1" applyBorder="1" applyAlignment="1">
      <alignment vertical="center" wrapText="1"/>
    </xf>
    <xf numFmtId="0" fontId="15" fillId="0" borderId="28" xfId="9" applyFont="1" applyBorder="1" applyAlignment="1">
      <alignment vertical="center" wrapText="1"/>
    </xf>
    <xf numFmtId="4" fontId="15" fillId="0" borderId="28" xfId="9" applyNumberFormat="1" applyFont="1" applyBorder="1" applyAlignment="1">
      <alignment vertical="center" wrapText="1"/>
    </xf>
    <xf numFmtId="0" fontId="15" fillId="0" borderId="0" xfId="9" applyFont="1" applyAlignment="1">
      <alignment horizontal="center" vertical="center"/>
    </xf>
    <xf numFmtId="4" fontId="15" fillId="0" borderId="0" xfId="6" applyNumberFormat="1" applyFont="1" applyAlignment="1" applyProtection="1">
      <alignment horizontal="center" vertical="center"/>
    </xf>
    <xf numFmtId="0" fontId="15" fillId="0" borderId="0" xfId="0" applyFont="1" applyAlignment="1">
      <alignment horizontal="left" vertical="top" wrapText="1"/>
    </xf>
    <xf numFmtId="39" fontId="1" fillId="0" borderId="0" xfId="0" applyNumberFormat="1" applyFont="1" applyAlignment="1">
      <alignment horizontal="center" vertical="top" wrapText="1"/>
    </xf>
    <xf numFmtId="39" fontId="1" fillId="0" borderId="0" xfId="0" applyNumberFormat="1" applyFont="1" applyAlignment="1">
      <alignment horizontal="center" vertical="center" wrapText="1"/>
    </xf>
    <xf numFmtId="39" fontId="1" fillId="0" borderId="11" xfId="0" applyNumberFormat="1" applyFont="1" applyBorder="1" applyAlignment="1">
      <alignment horizontal="center" vertical="center" wrapText="1"/>
    </xf>
    <xf numFmtId="39" fontId="1" fillId="0" borderId="11" xfId="0" applyNumberFormat="1" applyFont="1" applyBorder="1" applyAlignment="1">
      <alignment horizontal="center" vertical="top" wrapText="1"/>
    </xf>
    <xf numFmtId="0" fontId="28" fillId="0" borderId="0" xfId="0" applyFont="1" applyAlignment="1">
      <alignment horizontal="left"/>
    </xf>
    <xf numFmtId="16" fontId="7" fillId="0" borderId="0" xfId="12" applyNumberFormat="1" applyFont="1" applyAlignment="1">
      <alignment horizontal="center" vertical="center" wrapText="1"/>
    </xf>
    <xf numFmtId="0" fontId="21" fillId="0" borderId="0" xfId="13" applyFill="1" applyBorder="1" applyAlignment="1" applyProtection="1">
      <alignment vertical="top" wrapText="1"/>
    </xf>
    <xf numFmtId="0" fontId="1" fillId="0" borderId="12" xfId="0" applyFont="1" applyBorder="1" applyAlignment="1">
      <alignment vertical="top" wrapText="1"/>
    </xf>
    <xf numFmtId="0" fontId="33" fillId="0" borderId="12" xfId="0" applyFont="1" applyBorder="1" applyAlignment="1">
      <alignment wrapText="1"/>
    </xf>
    <xf numFmtId="0" fontId="30" fillId="0" borderId="11" xfId="0" applyFont="1" applyBorder="1" applyAlignment="1">
      <alignment horizontal="left" vertical="center" wrapText="1"/>
    </xf>
    <xf numFmtId="39" fontId="1" fillId="0" borderId="10" xfId="0" applyNumberFormat="1" applyFont="1" applyBorder="1" applyAlignment="1">
      <alignment horizontal="center" vertical="center" wrapText="1"/>
    </xf>
    <xf numFmtId="0" fontId="1" fillId="0" borderId="12" xfId="0" applyFont="1" applyBorder="1" applyAlignment="1">
      <alignment vertical="center" wrapText="1"/>
    </xf>
    <xf numFmtId="0" fontId="30" fillId="8" borderId="11" xfId="0" applyFont="1" applyFill="1" applyBorder="1" applyAlignment="1">
      <alignment horizontal="left" vertical="top" wrapText="1"/>
    </xf>
    <xf numFmtId="0" fontId="1" fillId="8" borderId="12" xfId="0" applyFont="1" applyFill="1" applyBorder="1" applyAlignment="1">
      <alignment horizontal="left" vertical="top" wrapText="1"/>
    </xf>
    <xf numFmtId="0" fontId="1" fillId="8" borderId="10" xfId="0" applyFont="1" applyFill="1" applyBorder="1" applyAlignment="1">
      <alignment horizontal="left" vertical="center" wrapText="1"/>
    </xf>
    <xf numFmtId="0" fontId="1" fillId="8" borderId="0" xfId="0" applyFont="1" applyFill="1" applyAlignment="1">
      <alignment horizontal="left" vertical="center" wrapText="1"/>
    </xf>
    <xf numFmtId="0" fontId="1" fillId="8" borderId="11" xfId="0" applyFont="1" applyFill="1" applyBorder="1" applyAlignment="1">
      <alignment horizontal="left" vertical="center" wrapText="1"/>
    </xf>
    <xf numFmtId="43" fontId="28" fillId="0" borderId="0" xfId="28" applyFont="1" applyAlignment="1">
      <alignment horizontal="left" vertical="top"/>
    </xf>
    <xf numFmtId="43" fontId="28" fillId="0" borderId="0" xfId="28" applyFont="1" applyAlignment="1">
      <alignment horizontal="center" vertical="top"/>
    </xf>
    <xf numFmtId="43" fontId="0" fillId="0" borderId="0" xfId="28" applyFont="1"/>
    <xf numFmtId="0" fontId="15" fillId="0" borderId="39" xfId="18" applyFont="1" applyBorder="1" applyAlignment="1">
      <alignment vertical="top" wrapText="1"/>
    </xf>
    <xf numFmtId="0" fontId="13" fillId="0" borderId="12" xfId="16" applyFont="1" applyBorder="1" applyAlignment="1">
      <alignment horizontal="left" vertical="center" wrapText="1"/>
    </xf>
    <xf numFmtId="0" fontId="10" fillId="0" borderId="12" xfId="16" quotePrefix="1" applyFont="1" applyBorder="1" applyAlignment="1">
      <alignment horizontal="left" vertical="center" wrapText="1"/>
    </xf>
    <xf numFmtId="0" fontId="10" fillId="0" borderId="12" xfId="16" quotePrefix="1" applyFont="1" applyBorder="1" applyAlignment="1">
      <alignment horizontal="left" vertical="top" wrapText="1"/>
    </xf>
    <xf numFmtId="0" fontId="1" fillId="0" borderId="0" xfId="1" applyFont="1" applyProtection="1">
      <protection locked="0"/>
    </xf>
    <xf numFmtId="39" fontId="1" fillId="0" borderId="40" xfId="1" applyNumberFormat="1" applyFont="1" applyBorder="1" applyAlignment="1" applyProtection="1">
      <alignment vertical="center"/>
      <protection locked="0"/>
    </xf>
    <xf numFmtId="0" fontId="1" fillId="0" borderId="41" xfId="1" applyFont="1" applyBorder="1" applyAlignment="1" applyProtection="1">
      <alignment horizontal="right" vertical="center"/>
      <protection locked="0"/>
    </xf>
    <xf numFmtId="0" fontId="1" fillId="0" borderId="41" xfId="1" applyFont="1" applyBorder="1" applyAlignment="1">
      <alignment vertical="center"/>
    </xf>
    <xf numFmtId="0" fontId="1" fillId="0" borderId="42" xfId="1" applyFont="1" applyBorder="1" applyAlignment="1">
      <alignment vertical="center"/>
    </xf>
    <xf numFmtId="0" fontId="1" fillId="0" borderId="43" xfId="1" applyFont="1" applyBorder="1" applyProtection="1">
      <protection locked="0"/>
    </xf>
    <xf numFmtId="0" fontId="1" fillId="0" borderId="44" xfId="1" applyFont="1" applyBorder="1" applyProtection="1">
      <protection locked="0"/>
    </xf>
    <xf numFmtId="0" fontId="1" fillId="0" borderId="44" xfId="1" applyFont="1" applyBorder="1"/>
    <xf numFmtId="0" fontId="1" fillId="0" borderId="0" xfId="1" applyFont="1"/>
    <xf numFmtId="0" fontId="1" fillId="0" borderId="43" xfId="1" applyFont="1" applyBorder="1"/>
    <xf numFmtId="39" fontId="1" fillId="0" borderId="43" xfId="1" applyNumberFormat="1" applyFont="1" applyBorder="1" applyProtection="1">
      <protection locked="0"/>
    </xf>
    <xf numFmtId="0" fontId="1" fillId="0" borderId="0" xfId="1" applyFont="1" applyAlignment="1">
      <alignment horizontal="left" indent="1"/>
    </xf>
    <xf numFmtId="0" fontId="1" fillId="0" borderId="45" xfId="1" applyFont="1" applyBorder="1" applyProtection="1">
      <protection locked="0"/>
    </xf>
    <xf numFmtId="0" fontId="1" fillId="0" borderId="46" xfId="1" applyFont="1" applyBorder="1" applyProtection="1">
      <protection locked="0"/>
    </xf>
    <xf numFmtId="0" fontId="1" fillId="0" borderId="46" xfId="1" applyFont="1" applyBorder="1"/>
    <xf numFmtId="0" fontId="12" fillId="0" borderId="0" xfId="0" applyFont="1" applyProtection="1">
      <protection locked="0"/>
    </xf>
    <xf numFmtId="0" fontId="1" fillId="0" borderId="45" xfId="1" applyFont="1" applyBorder="1" applyAlignment="1" applyProtection="1">
      <alignment horizontal="center" vertical="center"/>
      <protection locked="0"/>
    </xf>
    <xf numFmtId="0" fontId="1" fillId="0" borderId="46" xfId="1" applyFont="1" applyBorder="1" applyAlignment="1" applyProtection="1">
      <alignment horizontal="center" vertical="center"/>
      <protection locked="0"/>
    </xf>
    <xf numFmtId="0" fontId="1" fillId="0" borderId="46" xfId="1" applyFont="1" applyBorder="1" applyAlignment="1">
      <alignment horizontal="center" vertical="center"/>
    </xf>
    <xf numFmtId="0" fontId="1" fillId="0" borderId="47" xfId="1" applyFont="1" applyBorder="1" applyAlignment="1">
      <alignment horizontal="center" vertical="center"/>
    </xf>
    <xf numFmtId="0" fontId="1" fillId="0" borderId="45" xfId="1" applyFont="1" applyBorder="1" applyAlignment="1">
      <alignment horizontal="center" vertical="center"/>
    </xf>
    <xf numFmtId="0" fontId="1" fillId="0" borderId="48" xfId="1" applyFont="1" applyBorder="1" applyAlignment="1" applyProtection="1">
      <alignment vertical="center"/>
      <protection locked="0"/>
    </xf>
    <xf numFmtId="0" fontId="1" fillId="0" borderId="47" xfId="1" applyFont="1" applyBorder="1" applyAlignment="1" applyProtection="1">
      <alignment vertical="center"/>
      <protection locked="0"/>
    </xf>
    <xf numFmtId="0" fontId="1" fillId="0" borderId="47" xfId="1" applyFont="1" applyBorder="1" applyAlignment="1">
      <alignment vertical="center"/>
    </xf>
    <xf numFmtId="0" fontId="1" fillId="0" borderId="46" xfId="20" applyFont="1" applyBorder="1" applyAlignment="1">
      <alignment vertical="center"/>
    </xf>
    <xf numFmtId="0" fontId="46" fillId="0" borderId="0" xfId="22" applyFont="1"/>
    <xf numFmtId="2" fontId="1" fillId="0" borderId="44" xfId="1" applyNumberFormat="1" applyFont="1" applyBorder="1" applyProtection="1">
      <protection locked="0"/>
    </xf>
    <xf numFmtId="0" fontId="47" fillId="0" borderId="0" xfId="1" applyFont="1" applyAlignment="1">
      <alignment horizontal="left" wrapText="1" indent="3"/>
    </xf>
    <xf numFmtId="0" fontId="1" fillId="0" borderId="43" xfId="1" applyFont="1" applyBorder="1" applyAlignment="1">
      <alignment horizontal="center" vertical="center"/>
    </xf>
    <xf numFmtId="0" fontId="1" fillId="0" borderId="43" xfId="1" applyFont="1" applyBorder="1" applyAlignment="1">
      <alignment horizontal="center"/>
    </xf>
    <xf numFmtId="0" fontId="48" fillId="0" borderId="0" xfId="1" applyFont="1" applyAlignment="1">
      <alignment horizontal="left" indent="1"/>
    </xf>
    <xf numFmtId="0" fontId="1" fillId="0" borderId="44" xfId="20" applyFont="1" applyBorder="1"/>
    <xf numFmtId="0" fontId="47" fillId="0" borderId="0" xfId="1" applyFont="1" applyAlignment="1">
      <alignment horizontal="left" wrapText="1" indent="2"/>
    </xf>
    <xf numFmtId="0" fontId="47" fillId="0" borderId="0" xfId="1" applyFont="1" applyAlignment="1">
      <alignment horizontal="left" wrapText="1" indent="4"/>
    </xf>
    <xf numFmtId="0" fontId="47" fillId="0" borderId="0" xfId="1" applyFont="1" applyAlignment="1">
      <alignment horizontal="left" indent="2"/>
    </xf>
    <xf numFmtId="0" fontId="5" fillId="0" borderId="0" xfId="22"/>
    <xf numFmtId="0" fontId="47" fillId="0" borderId="0" xfId="1" applyFont="1" applyAlignment="1">
      <alignment horizontal="left" indent="3"/>
    </xf>
    <xf numFmtId="0" fontId="48" fillId="0" borderId="0" xfId="1" applyFont="1"/>
    <xf numFmtId="0" fontId="48" fillId="0" borderId="0" xfId="1" applyFont="1" applyAlignment="1">
      <alignment wrapText="1"/>
    </xf>
    <xf numFmtId="0" fontId="1" fillId="0" borderId="0" xfId="21" applyFont="1" applyProtection="1">
      <protection locked="0"/>
    </xf>
    <xf numFmtId="0" fontId="1" fillId="0" borderId="43" xfId="21" applyFont="1" applyBorder="1" applyProtection="1">
      <protection locked="0"/>
    </xf>
    <xf numFmtId="0" fontId="1" fillId="0" borderId="44" xfId="21" applyFont="1" applyBorder="1" applyProtection="1">
      <protection locked="0"/>
    </xf>
    <xf numFmtId="0" fontId="1" fillId="0" borderId="44" xfId="21" applyFont="1" applyBorder="1"/>
    <xf numFmtId="0" fontId="48" fillId="0" borderId="0" xfId="21" applyFont="1" applyAlignment="1">
      <alignment wrapText="1"/>
    </xf>
    <xf numFmtId="0" fontId="1" fillId="0" borderId="43" xfId="21" applyFont="1" applyBorder="1" applyAlignment="1">
      <alignment horizontal="center"/>
    </xf>
    <xf numFmtId="0" fontId="11" fillId="0" borderId="0" xfId="30" applyFont="1" applyProtection="1">
      <protection locked="0"/>
    </xf>
    <xf numFmtId="39" fontId="11" fillId="0" borderId="40" xfId="30" applyNumberFormat="1" applyFont="1" applyBorder="1" applyAlignment="1">
      <alignment vertical="center"/>
    </xf>
    <xf numFmtId="0" fontId="11" fillId="0" borderId="41" xfId="30" applyFont="1" applyBorder="1" applyAlignment="1">
      <alignment horizontal="right" vertical="center"/>
    </xf>
    <xf numFmtId="0" fontId="11" fillId="0" borderId="41" xfId="30" applyFont="1" applyBorder="1" applyAlignment="1">
      <alignment vertical="center"/>
    </xf>
    <xf numFmtId="0" fontId="11" fillId="0" borderId="42" xfId="30" applyFont="1" applyBorder="1" applyAlignment="1">
      <alignment vertical="center"/>
    </xf>
    <xf numFmtId="0" fontId="11" fillId="0" borderId="43" xfId="30" applyFont="1" applyBorder="1"/>
    <xf numFmtId="0" fontId="11" fillId="0" borderId="44" xfId="30" applyFont="1" applyBorder="1"/>
    <xf numFmtId="0" fontId="11" fillId="0" borderId="0" xfId="30" applyFont="1"/>
    <xf numFmtId="39" fontId="11" fillId="0" borderId="43" xfId="30" applyNumberFormat="1" applyFont="1" applyBorder="1"/>
    <xf numFmtId="0" fontId="11" fillId="0" borderId="0" xfId="30" applyFont="1" applyAlignment="1">
      <alignment horizontal="left" indent="1"/>
    </xf>
    <xf numFmtId="2" fontId="1" fillId="0" borderId="0" xfId="0" applyNumberFormat="1" applyFont="1"/>
    <xf numFmtId="39" fontId="11" fillId="0" borderId="43" xfId="0" applyNumberFormat="1" applyFont="1" applyBorder="1"/>
    <xf numFmtId="2" fontId="49" fillId="0" borderId="43" xfId="0" applyNumberFormat="1" applyFont="1" applyBorder="1" applyProtection="1">
      <protection locked="0"/>
    </xf>
    <xf numFmtId="0" fontId="49" fillId="0" borderId="43" xfId="0" applyFont="1" applyBorder="1"/>
    <xf numFmtId="1" fontId="49" fillId="0" borderId="43" xfId="0" applyNumberFormat="1" applyFont="1" applyBorder="1"/>
    <xf numFmtId="0" fontId="11" fillId="0" borderId="43" xfId="0" applyFont="1" applyBorder="1" applyAlignment="1">
      <alignment horizontal="left" indent="1"/>
    </xf>
    <xf numFmtId="0" fontId="11" fillId="0" borderId="43" xfId="0" applyFont="1" applyBorder="1"/>
    <xf numFmtId="0" fontId="49" fillId="0" borderId="43" xfId="0" applyFont="1" applyBorder="1" applyAlignment="1">
      <alignment horizontal="left" indent="1"/>
    </xf>
    <xf numFmtId="0" fontId="10" fillId="0" borderId="43" xfId="0" applyFont="1" applyBorder="1" applyAlignment="1">
      <alignment horizontal="left" indent="1"/>
    </xf>
    <xf numFmtId="0" fontId="11" fillId="0" borderId="40" xfId="30" applyFont="1" applyBorder="1" applyAlignment="1">
      <alignment horizontal="center" vertical="center"/>
    </xf>
    <xf numFmtId="0" fontId="11" fillId="0" borderId="42" xfId="30" applyFont="1" applyBorder="1" applyAlignment="1">
      <alignment horizontal="center" vertical="center"/>
    </xf>
    <xf numFmtId="0" fontId="11" fillId="0" borderId="47" xfId="30" applyFont="1" applyBorder="1" applyAlignment="1">
      <alignment horizontal="center" vertical="center"/>
    </xf>
    <xf numFmtId="0" fontId="11" fillId="0" borderId="45" xfId="30" applyFont="1" applyBorder="1" applyAlignment="1">
      <alignment horizontal="center" vertical="center"/>
    </xf>
    <xf numFmtId="0" fontId="1" fillId="0" borderId="0" xfId="31" applyFont="1" applyProtection="1">
      <protection locked="0"/>
    </xf>
    <xf numFmtId="0" fontId="1" fillId="0" borderId="48" xfId="31" applyFont="1" applyBorder="1" applyAlignment="1" applyProtection="1">
      <alignment vertical="center"/>
      <protection locked="0"/>
    </xf>
    <xf numFmtId="0" fontId="1" fillId="0" borderId="47" xfId="31" applyFont="1" applyBorder="1" applyAlignment="1" applyProtection="1">
      <alignment vertical="center"/>
      <protection locked="0"/>
    </xf>
    <xf numFmtId="0" fontId="1" fillId="0" borderId="47" xfId="31" applyFont="1" applyBorder="1" applyAlignment="1">
      <alignment vertical="center"/>
    </xf>
    <xf numFmtId="0" fontId="1" fillId="0" borderId="46" xfId="31" applyFont="1" applyBorder="1" applyAlignment="1">
      <alignment vertical="center"/>
    </xf>
    <xf numFmtId="0" fontId="1" fillId="0" borderId="0" xfId="0" applyFont="1" applyProtection="1">
      <protection locked="0"/>
    </xf>
    <xf numFmtId="39" fontId="1" fillId="0" borderId="40" xfId="0" applyNumberFormat="1" applyFont="1" applyBorder="1" applyAlignment="1" applyProtection="1">
      <alignment vertical="center"/>
      <protection locked="0"/>
    </xf>
    <xf numFmtId="0" fontId="1" fillId="0" borderId="41" xfId="0" applyFont="1" applyBorder="1" applyAlignment="1" applyProtection="1">
      <alignment horizontal="right" vertical="center"/>
      <protection locked="0"/>
    </xf>
    <xf numFmtId="0" fontId="1" fillId="0" borderId="41" xfId="0" applyFont="1" applyBorder="1" applyAlignment="1" applyProtection="1">
      <alignment vertical="center"/>
      <protection locked="0"/>
    </xf>
    <xf numFmtId="0" fontId="1" fillId="0" borderId="42" xfId="0" applyFont="1" applyBorder="1" applyAlignment="1" applyProtection="1">
      <alignment vertical="center"/>
      <protection locked="0"/>
    </xf>
    <xf numFmtId="39" fontId="1" fillId="0" borderId="43" xfId="0" applyNumberFormat="1" applyFont="1" applyBorder="1" applyProtection="1">
      <protection locked="0"/>
    </xf>
    <xf numFmtId="2" fontId="1" fillId="0" borderId="44" xfId="0" applyNumberFormat="1" applyFont="1" applyBorder="1" applyProtection="1">
      <protection locked="0"/>
    </xf>
    <xf numFmtId="0" fontId="1" fillId="0" borderId="44" xfId="0" applyFont="1" applyBorder="1" applyProtection="1">
      <protection locked="0"/>
    </xf>
    <xf numFmtId="0" fontId="47" fillId="0" borderId="0" xfId="0" applyFont="1" applyAlignment="1" applyProtection="1">
      <alignment horizontal="left" indent="3"/>
      <protection locked="0"/>
    </xf>
    <xf numFmtId="0" fontId="1" fillId="0" borderId="43" xfId="0" applyFont="1" applyBorder="1" applyAlignment="1" applyProtection="1">
      <alignment horizontal="center"/>
      <protection locked="0"/>
    </xf>
    <xf numFmtId="0" fontId="1" fillId="0" borderId="43" xfId="0" applyFont="1" applyBorder="1" applyProtection="1">
      <protection locked="0"/>
    </xf>
    <xf numFmtId="0" fontId="47" fillId="0" borderId="0" xfId="0" applyFont="1" applyAlignment="1" applyProtection="1">
      <alignment horizontal="left" indent="2"/>
      <protection locked="0"/>
    </xf>
    <xf numFmtId="2" fontId="11" fillId="0" borderId="44" xfId="30" applyNumberFormat="1" applyFont="1" applyBorder="1" applyProtection="1">
      <protection locked="0"/>
    </xf>
    <xf numFmtId="0" fontId="11" fillId="0" borderId="0" xfId="30" applyFont="1" applyAlignment="1">
      <alignment horizontal="left" wrapText="1" indent="4"/>
    </xf>
    <xf numFmtId="0" fontId="11" fillId="0" borderId="43" xfId="30" applyFont="1" applyBorder="1" applyAlignment="1">
      <alignment horizontal="center" vertical="center"/>
    </xf>
    <xf numFmtId="0" fontId="11" fillId="0" borderId="0" xfId="27" applyFont="1" applyAlignment="1" applyProtection="1">
      <alignment horizontal="left" wrapText="1" indent="1"/>
      <protection locked="0"/>
    </xf>
    <xf numFmtId="0" fontId="11" fillId="0" borderId="43" xfId="30" applyFont="1" applyBorder="1" applyAlignment="1">
      <alignment horizontal="center"/>
    </xf>
    <xf numFmtId="0" fontId="10" fillId="0" borderId="0" xfId="27" applyFont="1" applyAlignment="1" applyProtection="1">
      <alignment horizontal="left" wrapText="1"/>
      <protection locked="0"/>
    </xf>
    <xf numFmtId="0" fontId="11" fillId="0" borderId="0" xfId="30" applyFont="1" applyAlignment="1">
      <alignment horizontal="left" vertical="center" wrapText="1" indent="3"/>
    </xf>
    <xf numFmtId="0" fontId="11" fillId="0" borderId="0" xfId="30" applyFont="1" applyAlignment="1">
      <alignment horizontal="left" wrapText="1" indent="2"/>
    </xf>
    <xf numFmtId="0" fontId="10" fillId="0" borderId="0" xfId="30" applyFont="1" applyAlignment="1">
      <alignment horizontal="left" indent="1"/>
    </xf>
    <xf numFmtId="0" fontId="11" fillId="0" borderId="0" xfId="30" applyFont="1" applyAlignment="1">
      <alignment horizontal="left" wrapText="1" indent="3"/>
    </xf>
    <xf numFmtId="0" fontId="11" fillId="0" borderId="0" xfId="30" applyFont="1" applyAlignment="1">
      <alignment horizontal="left" indent="3"/>
    </xf>
    <xf numFmtId="0" fontId="11" fillId="0" borderId="0" xfId="30" applyFont="1" applyAlignment="1">
      <alignment horizontal="left" indent="2"/>
    </xf>
    <xf numFmtId="0" fontId="10" fillId="0" borderId="0" xfId="30" applyFont="1" applyAlignment="1">
      <alignment horizontal="left" wrapText="1" indent="1"/>
    </xf>
    <xf numFmtId="39" fontId="1" fillId="0" borderId="43" xfId="31" applyNumberFormat="1" applyFont="1" applyBorder="1" applyProtection="1">
      <protection locked="0"/>
    </xf>
    <xf numFmtId="0" fontId="47" fillId="0" borderId="0" xfId="31" applyFont="1" applyAlignment="1">
      <alignment horizontal="left" wrapText="1" indent="3"/>
    </xf>
    <xf numFmtId="2" fontId="1" fillId="0" borderId="44" xfId="31" applyNumberFormat="1" applyFont="1" applyBorder="1" applyProtection="1">
      <protection locked="0"/>
    </xf>
    <xf numFmtId="0" fontId="1" fillId="0" borderId="44" xfId="31" applyFont="1" applyBorder="1"/>
    <xf numFmtId="0" fontId="47" fillId="0" borderId="0" xfId="31" applyFont="1" applyAlignment="1">
      <alignment horizontal="left" vertical="center" wrapText="1" indent="4"/>
    </xf>
    <xf numFmtId="0" fontId="1" fillId="0" borderId="43" xfId="31" applyFont="1" applyBorder="1" applyAlignment="1">
      <alignment horizontal="center"/>
    </xf>
    <xf numFmtId="0" fontId="10" fillId="0" borderId="0" xfId="30" applyFont="1"/>
    <xf numFmtId="0" fontId="10" fillId="0" borderId="0" xfId="27" applyFont="1" applyAlignment="1" applyProtection="1">
      <alignment horizontal="left" wrapText="1" indent="1"/>
      <protection locked="0"/>
    </xf>
    <xf numFmtId="0" fontId="11" fillId="0" borderId="0" xfId="30" applyFont="1" applyAlignment="1">
      <alignment horizontal="left" vertical="center" wrapText="1" indent="2"/>
    </xf>
    <xf numFmtId="0" fontId="10" fillId="0" borderId="0" xfId="30" applyFont="1" applyAlignment="1">
      <alignment wrapText="1"/>
    </xf>
    <xf numFmtId="0" fontId="10" fillId="0" borderId="0" xfId="30" applyFont="1" applyAlignment="1">
      <alignment vertical="center" wrapText="1"/>
    </xf>
    <xf numFmtId="0" fontId="11" fillId="0" borderId="46" xfId="30" applyFont="1" applyBorder="1" applyAlignment="1">
      <alignment horizontal="center" vertical="center"/>
    </xf>
    <xf numFmtId="0" fontId="1" fillId="0" borderId="45" xfId="31" applyFont="1" applyBorder="1" applyAlignment="1" applyProtection="1">
      <alignment horizontal="center" vertical="center"/>
      <protection locked="0"/>
    </xf>
    <xf numFmtId="0" fontId="1" fillId="0" borderId="46" xfId="31" applyFont="1" applyBorder="1" applyAlignment="1" applyProtection="1">
      <alignment horizontal="center" vertical="center"/>
      <protection locked="0"/>
    </xf>
    <xf numFmtId="0" fontId="1" fillId="0" borderId="46" xfId="31" applyFont="1" applyBorder="1" applyAlignment="1">
      <alignment horizontal="center" vertical="center"/>
    </xf>
    <xf numFmtId="0" fontId="1" fillId="0" borderId="47" xfId="31" applyFont="1" applyBorder="1" applyAlignment="1">
      <alignment horizontal="center" vertical="center"/>
    </xf>
    <xf numFmtId="0" fontId="1" fillId="0" borderId="45" xfId="31" applyFont="1" applyBorder="1" applyAlignment="1">
      <alignment horizontal="center" vertical="center"/>
    </xf>
    <xf numFmtId="0" fontId="1" fillId="0" borderId="0" xfId="20" applyFont="1" applyProtection="1">
      <protection locked="0"/>
    </xf>
    <xf numFmtId="0" fontId="1" fillId="0" borderId="41" xfId="0" applyFont="1" applyBorder="1" applyAlignment="1">
      <alignment vertical="center"/>
    </xf>
    <xf numFmtId="0" fontId="1" fillId="0" borderId="42" xfId="0" applyFont="1" applyBorder="1" applyAlignment="1">
      <alignment vertical="center"/>
    </xf>
    <xf numFmtId="0" fontId="1" fillId="0" borderId="44" xfId="0" applyFont="1" applyBorder="1"/>
    <xf numFmtId="0" fontId="1" fillId="0" borderId="43" xfId="0" applyFont="1" applyBorder="1"/>
    <xf numFmtId="0" fontId="1" fillId="0" borderId="0" xfId="21" applyFont="1" applyAlignment="1">
      <alignment horizontal="left" indent="1"/>
    </xf>
    <xf numFmtId="0" fontId="1" fillId="0" borderId="45" xfId="0" applyFont="1" applyBorder="1" applyProtection="1">
      <protection locked="0"/>
    </xf>
    <xf numFmtId="0" fontId="1" fillId="0" borderId="46" xfId="0" applyFont="1" applyBorder="1" applyProtection="1">
      <protection locked="0"/>
    </xf>
    <xf numFmtId="0" fontId="1" fillId="0" borderId="46" xfId="0" applyFont="1" applyBorder="1"/>
    <xf numFmtId="0" fontId="12" fillId="0" borderId="0" xfId="0" applyFont="1"/>
    <xf numFmtId="0" fontId="1" fillId="0" borderId="40" xfId="20" applyFont="1" applyBorder="1" applyAlignment="1" applyProtection="1">
      <alignment horizontal="center" vertical="center"/>
      <protection locked="0"/>
    </xf>
    <xf numFmtId="0" fontId="1" fillId="0" borderId="42" xfId="20" applyFont="1" applyBorder="1" applyAlignment="1" applyProtection="1">
      <alignment horizontal="center" vertical="center"/>
      <protection locked="0"/>
    </xf>
    <xf numFmtId="0" fontId="1" fillId="0" borderId="42" xfId="20" applyFont="1" applyBorder="1" applyAlignment="1">
      <alignment horizontal="center" vertical="center"/>
    </xf>
    <xf numFmtId="0" fontId="1" fillId="0" borderId="47" xfId="20" applyFont="1" applyBorder="1" applyAlignment="1">
      <alignment horizontal="center" vertical="center"/>
    </xf>
    <xf numFmtId="0" fontId="1" fillId="0" borderId="45" xfId="20" applyFont="1" applyBorder="1" applyAlignment="1">
      <alignment horizontal="center" vertical="center"/>
    </xf>
    <xf numFmtId="0" fontId="1" fillId="0" borderId="48" xfId="20" applyFont="1" applyBorder="1" applyAlignment="1" applyProtection="1">
      <alignment vertical="center"/>
      <protection locked="0"/>
    </xf>
    <xf numFmtId="0" fontId="1" fillId="0" borderId="47" xfId="20" applyFont="1" applyBorder="1" applyAlignment="1" applyProtection="1">
      <alignment vertical="center"/>
      <protection locked="0"/>
    </xf>
    <xf numFmtId="0" fontId="1" fillId="0" borderId="47" xfId="20" applyFont="1" applyBorder="1" applyAlignment="1">
      <alignment vertical="center"/>
    </xf>
    <xf numFmtId="39" fontId="1" fillId="0" borderId="40" xfId="20" applyNumberFormat="1" applyFont="1" applyBorder="1" applyAlignment="1" applyProtection="1">
      <alignment vertical="center"/>
      <protection locked="0"/>
    </xf>
    <xf numFmtId="0" fontId="1" fillId="0" borderId="41" xfId="20" applyFont="1" applyBorder="1" applyAlignment="1" applyProtection="1">
      <alignment horizontal="right" vertical="center"/>
      <protection locked="0"/>
    </xf>
    <xf numFmtId="0" fontId="1" fillId="0" borderId="41" xfId="20" applyFont="1" applyBorder="1" applyAlignment="1">
      <alignment vertical="center"/>
    </xf>
    <xf numFmtId="0" fontId="1" fillId="0" borderId="42" xfId="20" applyFont="1" applyBorder="1" applyAlignment="1">
      <alignment vertical="center"/>
    </xf>
    <xf numFmtId="39" fontId="1" fillId="0" borderId="43" xfId="21" applyNumberFormat="1" applyFont="1" applyBorder="1" applyProtection="1">
      <protection locked="0"/>
    </xf>
    <xf numFmtId="2" fontId="1" fillId="0" borderId="44" xfId="21" applyNumberFormat="1" applyFont="1" applyBorder="1" applyProtection="1">
      <protection locked="0"/>
    </xf>
    <xf numFmtId="0" fontId="47" fillId="0" borderId="0" xfId="21" applyFont="1" applyAlignment="1">
      <alignment horizontal="left" indent="3"/>
    </xf>
    <xf numFmtId="39" fontId="1" fillId="0" borderId="43" xfId="20" applyNumberFormat="1" applyFont="1" applyBorder="1" applyProtection="1">
      <protection locked="0"/>
    </xf>
    <xf numFmtId="2" fontId="1" fillId="0" borderId="44" xfId="20" applyNumberFormat="1" applyFont="1" applyBorder="1" applyProtection="1">
      <protection locked="0"/>
    </xf>
    <xf numFmtId="0" fontId="47" fillId="0" borderId="0" xfId="20" applyFont="1" applyAlignment="1">
      <alignment horizontal="left" wrapText="1" indent="3"/>
    </xf>
    <xf numFmtId="0" fontId="1" fillId="0" borderId="43" xfId="20" applyFont="1" applyBorder="1" applyAlignment="1">
      <alignment horizontal="center"/>
    </xf>
    <xf numFmtId="0" fontId="1" fillId="0" borderId="49" xfId="21" applyFont="1" applyBorder="1" applyProtection="1">
      <protection locked="0"/>
    </xf>
    <xf numFmtId="0" fontId="47" fillId="0" borderId="0" xfId="21" applyFont="1" applyAlignment="1">
      <alignment horizontal="left" indent="2"/>
    </xf>
    <xf numFmtId="0" fontId="1" fillId="0" borderId="43" xfId="20" applyFont="1" applyBorder="1" applyProtection="1">
      <protection locked="0"/>
    </xf>
    <xf numFmtId="0" fontId="1" fillId="0" borderId="44" xfId="20" applyFont="1" applyBorder="1" applyProtection="1">
      <protection locked="0"/>
    </xf>
    <xf numFmtId="0" fontId="48" fillId="0" borderId="0" xfId="20" applyFont="1" applyAlignment="1">
      <alignment horizontal="left" wrapText="1" indent="1"/>
    </xf>
    <xf numFmtId="0" fontId="48" fillId="0" borderId="0" xfId="21" applyFont="1"/>
    <xf numFmtId="0" fontId="47" fillId="0" borderId="0" xfId="20" applyFont="1" applyAlignment="1">
      <alignment horizontal="left" indent="2"/>
    </xf>
    <xf numFmtId="0" fontId="1" fillId="0" borderId="49" xfId="20" applyFont="1" applyBorder="1" applyProtection="1">
      <protection locked="0"/>
    </xf>
    <xf numFmtId="0" fontId="48" fillId="0" borderId="0" xfId="20" applyFont="1"/>
    <xf numFmtId="0" fontId="48" fillId="0" borderId="0" xfId="21" applyFont="1" applyAlignment="1">
      <alignment horizontal="left" wrapText="1" indent="1"/>
    </xf>
    <xf numFmtId="0" fontId="11" fillId="0" borderId="43" xfId="0" applyFont="1" applyBorder="1" applyProtection="1">
      <protection locked="0"/>
    </xf>
    <xf numFmtId="0" fontId="11" fillId="0" borderId="44" xfId="0" applyFont="1" applyBorder="1" applyProtection="1">
      <protection locked="0"/>
    </xf>
    <xf numFmtId="0" fontId="11" fillId="0" borderId="44" xfId="0" applyFont="1" applyBorder="1"/>
    <xf numFmtId="0" fontId="12" fillId="0" borderId="0" xfId="0" applyFont="1" applyAlignment="1">
      <alignment horizontal="left" indent="1"/>
    </xf>
    <xf numFmtId="0" fontId="11" fillId="0" borderId="43" xfId="0" applyFont="1" applyBorder="1" applyAlignment="1">
      <alignment horizontal="center"/>
    </xf>
    <xf numFmtId="0" fontId="1" fillId="0" borderId="49" xfId="0" applyFont="1" applyBorder="1"/>
    <xf numFmtId="0" fontId="1" fillId="0" borderId="0" xfId="0" applyFont="1" applyAlignment="1">
      <alignment horizontal="left" vertical="center" wrapText="1" indent="2"/>
    </xf>
    <xf numFmtId="0" fontId="11" fillId="0" borderId="43" xfId="0" applyFont="1" applyBorder="1" applyAlignment="1">
      <alignment horizontal="center" vertical="center"/>
    </xf>
    <xf numFmtId="0" fontId="12" fillId="0" borderId="0" xfId="0" applyFont="1" applyAlignment="1">
      <alignment horizontal="left"/>
    </xf>
    <xf numFmtId="0" fontId="1" fillId="0" borderId="45" xfId="20" applyFont="1" applyBorder="1" applyProtection="1">
      <protection locked="0"/>
    </xf>
    <xf numFmtId="0" fontId="1" fillId="0" borderId="46" xfId="20" applyFont="1" applyBorder="1" applyProtection="1">
      <protection locked="0"/>
    </xf>
    <xf numFmtId="0" fontId="1" fillId="0" borderId="46" xfId="20" applyFont="1" applyBorder="1"/>
    <xf numFmtId="0" fontId="1" fillId="0" borderId="45" xfId="20" applyFont="1" applyBorder="1" applyAlignment="1" applyProtection="1">
      <alignment horizontal="center" vertical="center"/>
      <protection locked="0"/>
    </xf>
    <xf numFmtId="0" fontId="1" fillId="0" borderId="46" xfId="20" applyFont="1" applyBorder="1" applyAlignment="1" applyProtection="1">
      <alignment horizontal="center" vertical="center"/>
      <protection locked="0"/>
    </xf>
    <xf numFmtId="0" fontId="1" fillId="0" borderId="46" xfId="20" applyFont="1" applyBorder="1" applyAlignment="1">
      <alignment horizontal="center" vertical="center"/>
    </xf>
    <xf numFmtId="39" fontId="11" fillId="0" borderId="43" xfId="21" applyNumberFormat="1" applyFont="1" applyBorder="1" applyProtection="1">
      <protection locked="0"/>
    </xf>
    <xf numFmtId="2" fontId="11" fillId="0" borderId="44" xfId="21" applyNumberFormat="1" applyFont="1" applyBorder="1" applyProtection="1">
      <protection locked="0"/>
    </xf>
    <xf numFmtId="0" fontId="11" fillId="0" borderId="44" xfId="21" applyFont="1" applyBorder="1"/>
    <xf numFmtId="0" fontId="11" fillId="0" borderId="0" xfId="21" applyFont="1" applyAlignment="1">
      <alignment horizontal="left" indent="2"/>
    </xf>
    <xf numFmtId="0" fontId="11" fillId="0" borderId="43" xfId="21" applyFont="1" applyBorder="1" applyAlignment="1">
      <alignment horizontal="center"/>
    </xf>
    <xf numFmtId="0" fontId="10" fillId="0" borderId="0" xfId="21" applyFont="1" applyAlignment="1">
      <alignment horizontal="left" wrapText="1" indent="1"/>
    </xf>
    <xf numFmtId="0" fontId="11" fillId="0" borderId="0" xfId="21" applyFont="1" applyAlignment="1">
      <alignment horizontal="left" indent="3"/>
    </xf>
    <xf numFmtId="0" fontId="11" fillId="0" borderId="43" xfId="21" applyFont="1" applyBorder="1" applyProtection="1">
      <protection locked="0"/>
    </xf>
    <xf numFmtId="0" fontId="11" fillId="0" borderId="44" xfId="21" applyFont="1" applyBorder="1" applyProtection="1">
      <protection locked="0"/>
    </xf>
    <xf numFmtId="0" fontId="10" fillId="0" borderId="0" xfId="21" applyFont="1"/>
    <xf numFmtId="0" fontId="47" fillId="0" borderId="0" xfId="21" applyFont="1" applyAlignment="1">
      <alignment horizontal="left" wrapText="1" indent="3"/>
    </xf>
    <xf numFmtId="0" fontId="48" fillId="0" borderId="0" xfId="21" applyFont="1" applyAlignment="1">
      <alignment horizontal="left" indent="1"/>
    </xf>
    <xf numFmtId="0" fontId="48" fillId="0" borderId="0" xfId="20" applyFont="1" applyAlignment="1">
      <alignment horizontal="left" indent="1"/>
    </xf>
    <xf numFmtId="0" fontId="48" fillId="0" borderId="0" xfId="20" applyFont="1" applyAlignment="1">
      <alignment wrapText="1"/>
    </xf>
    <xf numFmtId="44" fontId="51" fillId="0" borderId="0" xfId="29" applyFont="1" applyBorder="1" applyAlignment="1">
      <alignment horizontal="right" vertical="center"/>
    </xf>
    <xf numFmtId="44" fontId="51" fillId="0" borderId="0" xfId="29" applyFont="1" applyFill="1" applyBorder="1" applyAlignment="1">
      <alignment vertical="center"/>
    </xf>
    <xf numFmtId="0" fontId="51" fillId="0" borderId="0" xfId="4" applyFont="1" applyAlignment="1">
      <alignment horizontal="center" vertical="center"/>
    </xf>
    <xf numFmtId="41" fontId="51" fillId="0" borderId="0" xfId="4" applyNumberFormat="1" applyFont="1" applyAlignment="1">
      <alignment horizontal="right" vertical="center"/>
    </xf>
    <xf numFmtId="0" fontId="51" fillId="0" borderId="0" xfId="4" applyFont="1" applyAlignment="1">
      <alignment vertical="center" wrapText="1"/>
    </xf>
    <xf numFmtId="0" fontId="47" fillId="0" borderId="0" xfId="20" applyFont="1" applyAlignment="1">
      <alignment horizontal="left" vertical="center" wrapText="1" indent="4"/>
    </xf>
    <xf numFmtId="43" fontId="51" fillId="0" borderId="0" xfId="4" applyNumberFormat="1" applyFont="1" applyAlignment="1">
      <alignment horizontal="right" vertical="center"/>
    </xf>
    <xf numFmtId="43" fontId="51" fillId="0" borderId="0" xfId="4" applyNumberFormat="1" applyFont="1" applyAlignment="1">
      <alignment vertical="center"/>
    </xf>
    <xf numFmtId="0" fontId="47" fillId="0" borderId="0" xfId="20" applyFont="1" applyAlignment="1">
      <alignment horizontal="left" vertical="center" wrapText="1" indent="3"/>
    </xf>
    <xf numFmtId="41" fontId="51" fillId="0" borderId="0" xfId="4" applyNumberFormat="1" applyFont="1" applyAlignment="1">
      <alignment vertical="center"/>
    </xf>
    <xf numFmtId="0" fontId="48" fillId="0" borderId="0" xfId="20" applyFont="1" applyAlignment="1">
      <alignment horizontal="left" vertical="center" indent="3"/>
    </xf>
    <xf numFmtId="0" fontId="47" fillId="0" borderId="0" xfId="20" applyFont="1" applyAlignment="1">
      <alignment horizontal="left" vertical="center" indent="3"/>
    </xf>
    <xf numFmtId="0" fontId="48" fillId="0" borderId="0" xfId="20" applyFont="1" applyAlignment="1">
      <alignment horizontal="left" vertical="center" indent="2"/>
    </xf>
    <xf numFmtId="9" fontId="1" fillId="0" borderId="0" xfId="20" applyNumberFormat="1" applyFont="1" applyProtection="1">
      <protection locked="0"/>
    </xf>
    <xf numFmtId="0" fontId="47" fillId="0" borderId="0" xfId="20" applyFont="1" applyAlignment="1">
      <alignment horizontal="left"/>
    </xf>
    <xf numFmtId="0" fontId="47" fillId="0" borderId="0" xfId="20" applyFont="1" applyAlignment="1">
      <alignment horizontal="left" wrapText="1" indent="2"/>
    </xf>
    <xf numFmtId="9" fontId="47" fillId="0" borderId="0" xfId="20" applyNumberFormat="1" applyFont="1" applyAlignment="1">
      <alignment horizontal="left" wrapText="1" indent="3"/>
    </xf>
    <xf numFmtId="0" fontId="48" fillId="0" borderId="0" xfId="20" applyFont="1" applyAlignment="1">
      <alignment horizontal="left" wrapText="1" indent="2"/>
    </xf>
    <xf numFmtId="0" fontId="1" fillId="0" borderId="0" xfId="20" applyFont="1" applyAlignment="1" applyProtection="1">
      <alignment vertical="center"/>
      <protection locked="0"/>
    </xf>
    <xf numFmtId="39" fontId="1" fillId="0" borderId="43" xfId="20" applyNumberFormat="1" applyFont="1" applyBorder="1" applyAlignment="1">
      <alignment vertical="center"/>
    </xf>
    <xf numFmtId="2" fontId="1" fillId="0" borderId="44" xfId="20" applyNumberFormat="1" applyFont="1" applyBorder="1" applyAlignment="1" applyProtection="1">
      <alignment vertical="center"/>
      <protection locked="0"/>
    </xf>
    <xf numFmtId="0" fontId="1" fillId="0" borderId="44" xfId="20" applyFont="1" applyBorder="1" applyAlignment="1">
      <alignment vertical="center"/>
    </xf>
    <xf numFmtId="0" fontId="1" fillId="0" borderId="43" xfId="20" applyFont="1" applyBorder="1" applyAlignment="1">
      <alignment horizontal="center" vertical="center"/>
    </xf>
    <xf numFmtId="0" fontId="1" fillId="0" borderId="43" xfId="20" applyFont="1" applyBorder="1" applyAlignment="1">
      <alignment vertical="center"/>
    </xf>
    <xf numFmtId="0" fontId="1" fillId="0" borderId="43" xfId="0" applyFont="1" applyBorder="1" applyAlignment="1" applyProtection="1">
      <alignment horizontal="center" vertical="center"/>
      <protection locked="0"/>
    </xf>
    <xf numFmtId="39" fontId="1" fillId="0" borderId="43" xfId="20" applyNumberFormat="1" applyFont="1" applyBorder="1" applyAlignment="1" applyProtection="1">
      <alignment vertical="center"/>
      <protection locked="0"/>
    </xf>
    <xf numFmtId="0" fontId="1" fillId="0" borderId="0" xfId="0" applyFont="1" applyAlignment="1" applyProtection="1">
      <alignment vertical="center"/>
      <protection locked="0"/>
    </xf>
    <xf numFmtId="0" fontId="1" fillId="0" borderId="0" xfId="0" applyFont="1" applyAlignment="1" applyProtection="1">
      <alignment horizontal="left" vertical="center" indent="1"/>
      <protection locked="0"/>
    </xf>
    <xf numFmtId="0" fontId="1" fillId="0" borderId="0" xfId="0" applyFont="1" applyAlignment="1" applyProtection="1">
      <alignment horizontal="left" vertical="center" indent="2"/>
      <protection locked="0"/>
    </xf>
    <xf numFmtId="0" fontId="1" fillId="0" borderId="0" xfId="0" applyFont="1" applyAlignment="1" applyProtection="1">
      <alignment horizontal="left" vertical="center" indent="3"/>
      <protection locked="0"/>
    </xf>
    <xf numFmtId="0" fontId="1" fillId="0" borderId="0" xfId="0" applyFont="1" applyAlignment="1" applyProtection="1">
      <alignment horizontal="left" vertical="center" wrapText="1" indent="3"/>
      <protection locked="0"/>
    </xf>
    <xf numFmtId="0" fontId="12" fillId="0" borderId="0" xfId="0" applyFont="1" applyAlignment="1" applyProtection="1">
      <alignment vertical="center" wrapText="1"/>
      <protection locked="0"/>
    </xf>
    <xf numFmtId="0" fontId="5" fillId="0" borderId="25" xfId="5" applyFont="1" applyBorder="1" applyAlignment="1">
      <alignment horizontal="left" vertical="top" wrapText="1"/>
    </xf>
    <xf numFmtId="0" fontId="5" fillId="0" borderId="0" xfId="5" applyFont="1" applyAlignment="1">
      <alignment horizontal="left" vertical="top" wrapText="1"/>
    </xf>
    <xf numFmtId="0" fontId="30" fillId="8" borderId="0" xfId="0" applyFont="1" applyFill="1" applyAlignment="1">
      <alignment horizontal="left" vertical="top" wrapText="1" indent="1"/>
    </xf>
    <xf numFmtId="0" fontId="48" fillId="0" borderId="0" xfId="21" applyFont="1" applyAlignment="1">
      <alignment vertical="center" wrapText="1"/>
    </xf>
    <xf numFmtId="0" fontId="1" fillId="0" borderId="12" xfId="0" applyFont="1" applyBorder="1" applyAlignment="1">
      <alignment horizontal="left" vertical="top" wrapText="1"/>
    </xf>
    <xf numFmtId="0" fontId="26" fillId="0" borderId="0" xfId="0" applyFont="1" applyAlignment="1">
      <alignment horizontal="center" vertical="top" wrapText="1"/>
    </xf>
    <xf numFmtId="0" fontId="53" fillId="0" borderId="0" xfId="13" applyFont="1" applyProtection="1"/>
    <xf numFmtId="0" fontId="21" fillId="0" borderId="0" xfId="13" applyAlignment="1">
      <alignment horizontal="left" vertical="top" wrapText="1"/>
    </xf>
    <xf numFmtId="0" fontId="1" fillId="0" borderId="12" xfId="0" applyFont="1" applyBorder="1" applyAlignment="1">
      <alignment horizontal="left" vertical="center" wrapText="1" indent="1"/>
    </xf>
    <xf numFmtId="0" fontId="15" fillId="0" borderId="0" xfId="0" applyFont="1" applyAlignment="1">
      <alignment vertical="top"/>
    </xf>
    <xf numFmtId="0" fontId="15" fillId="0" borderId="0" xfId="0" applyFont="1" applyAlignment="1">
      <alignment horizontal="left" vertical="top" wrapText="1" indent="1"/>
    </xf>
    <xf numFmtId="4" fontId="15" fillId="0" borderId="0" xfId="0" applyNumberFormat="1" applyFont="1" applyAlignment="1">
      <alignment vertical="top"/>
    </xf>
    <xf numFmtId="0" fontId="26" fillId="0" borderId="3" xfId="0" applyFont="1" applyBorder="1" applyAlignment="1">
      <alignment horizontal="center" vertical="top" wrapText="1"/>
    </xf>
    <xf numFmtId="0" fontId="55" fillId="0" borderId="53" xfId="0" applyFont="1" applyBorder="1" applyAlignment="1">
      <alignment horizontal="justify" vertical="center" wrapText="1"/>
    </xf>
    <xf numFmtId="0" fontId="55" fillId="0" borderId="54" xfId="0" applyFont="1" applyBorder="1" applyAlignment="1">
      <alignment horizontal="justify" vertical="center" wrapText="1"/>
    </xf>
    <xf numFmtId="0" fontId="54" fillId="0" borderId="52" xfId="0" applyFont="1" applyBorder="1" applyAlignment="1">
      <alignment horizontal="justify" vertical="center" wrapText="1"/>
    </xf>
    <xf numFmtId="0" fontId="55" fillId="0" borderId="51" xfId="0" applyFont="1" applyBorder="1" applyAlignment="1">
      <alignment horizontal="justify" vertical="center" wrapText="1"/>
    </xf>
    <xf numFmtId="0" fontId="0" fillId="0" borderId="52" xfId="0" applyBorder="1" applyAlignment="1">
      <alignment vertical="top" wrapText="1"/>
    </xf>
    <xf numFmtId="0" fontId="55" fillId="0" borderId="53" xfId="0" applyFont="1" applyBorder="1" applyAlignment="1">
      <alignment vertical="center" wrapText="1"/>
    </xf>
    <xf numFmtId="0" fontId="0" fillId="0" borderId="51" xfId="0" applyBorder="1" applyAlignment="1">
      <alignment vertical="top" wrapText="1"/>
    </xf>
    <xf numFmtId="0" fontId="55" fillId="0" borderId="52" xfId="0" applyFont="1" applyBorder="1" applyAlignment="1">
      <alignment horizontal="justify" vertical="center" wrapText="1"/>
    </xf>
    <xf numFmtId="0" fontId="0" fillId="0" borderId="54" xfId="0" applyBorder="1" applyAlignment="1">
      <alignment vertical="top" wrapText="1"/>
    </xf>
    <xf numFmtId="0" fontId="10" fillId="0" borderId="12" xfId="16" applyFont="1" applyBorder="1" applyAlignment="1">
      <alignment horizontal="center" vertical="top" wrapText="1"/>
    </xf>
    <xf numFmtId="0" fontId="10" fillId="0" borderId="15" xfId="16" applyFont="1" applyBorder="1" applyAlignment="1">
      <alignment horizontal="center" vertical="top" wrapText="1"/>
    </xf>
    <xf numFmtId="17" fontId="10" fillId="0" borderId="12" xfId="16" quotePrefix="1" applyNumberFormat="1" applyFont="1" applyBorder="1" applyAlignment="1">
      <alignment horizontal="center" vertical="center" wrapText="1"/>
    </xf>
    <xf numFmtId="0" fontId="48" fillId="0" borderId="0" xfId="27" applyFont="1" applyAlignment="1">
      <alignment vertical="center"/>
    </xf>
    <xf numFmtId="0" fontId="12" fillId="0" borderId="0" xfId="0" applyFont="1" applyAlignment="1" applyProtection="1">
      <alignment vertical="center"/>
      <protection locked="0"/>
    </xf>
    <xf numFmtId="0" fontId="48" fillId="0" borderId="0" xfId="20" applyFont="1" applyAlignment="1">
      <alignment vertical="center" wrapText="1"/>
    </xf>
    <xf numFmtId="0" fontId="1" fillId="0" borderId="0" xfId="0" applyFont="1" applyAlignment="1" applyProtection="1">
      <alignment horizontal="left" wrapText="1" indent="1"/>
      <protection locked="0"/>
    </xf>
    <xf numFmtId="0" fontId="5" fillId="0" borderId="0" xfId="5" applyFont="1" applyAlignment="1">
      <alignment vertical="center" wrapText="1"/>
    </xf>
    <xf numFmtId="17" fontId="7" fillId="0" borderId="0" xfId="12" quotePrefix="1" applyNumberFormat="1" applyFont="1" applyAlignment="1">
      <alignment horizontal="center" vertical="top" wrapText="1"/>
    </xf>
    <xf numFmtId="0" fontId="7" fillId="0" borderId="0" xfId="12" applyFont="1" applyAlignment="1">
      <alignment horizontal="center" vertical="top" wrapText="1"/>
    </xf>
    <xf numFmtId="0" fontId="20" fillId="0" borderId="0" xfId="12" applyFont="1" applyAlignment="1">
      <alignment horizontal="center" vertical="top" wrapText="1"/>
    </xf>
    <xf numFmtId="0" fontId="19" fillId="0" borderId="0" xfId="12" applyFont="1" applyAlignment="1">
      <alignment horizontal="center" vertical="top" wrapText="1"/>
    </xf>
    <xf numFmtId="0" fontId="8" fillId="0" borderId="0" xfId="12" applyFont="1" applyAlignment="1">
      <alignment horizontal="center" vertical="top"/>
    </xf>
    <xf numFmtId="0" fontId="1" fillId="0" borderId="0" xfId="1" applyFont="1" applyAlignment="1">
      <alignment vertical="center"/>
    </xf>
    <xf numFmtId="0" fontId="11" fillId="0" borderId="0" xfId="7" applyFont="1" applyAlignment="1">
      <alignment horizontal="justify" vertical="center" wrapText="1"/>
    </xf>
    <xf numFmtId="166" fontId="11" fillId="0" borderId="0" xfId="7" applyNumberFormat="1" applyFont="1" applyAlignment="1">
      <alignment horizontal="center" wrapText="1"/>
    </xf>
    <xf numFmtId="0" fontId="20" fillId="0" borderId="0" xfId="12" applyFont="1" applyAlignment="1">
      <alignment horizontal="left" vertical="top" wrapText="1"/>
    </xf>
    <xf numFmtId="0" fontId="11" fillId="0" borderId="0" xfId="7" applyFont="1" applyAlignment="1">
      <alignment horizontal="justify" wrapText="1"/>
    </xf>
    <xf numFmtId="0" fontId="11" fillId="0" borderId="0" xfId="7" applyFont="1" applyAlignment="1">
      <alignment wrapText="1"/>
    </xf>
    <xf numFmtId="165" fontId="5" fillId="0" borderId="1" xfId="7" applyNumberFormat="1" applyFont="1" applyBorder="1" applyAlignment="1">
      <alignment horizontal="left"/>
    </xf>
    <xf numFmtId="0" fontId="30" fillId="0" borderId="0" xfId="0" applyFont="1" applyAlignment="1">
      <alignment horizontal="left" vertical="top" wrapText="1"/>
    </xf>
    <xf numFmtId="0" fontId="28" fillId="0" borderId="0" xfId="0" applyFont="1" applyAlignment="1">
      <alignment horizontal="left" vertical="top" wrapText="1"/>
    </xf>
    <xf numFmtId="0" fontId="29" fillId="0" borderId="0" xfId="0" applyFont="1" applyAlignment="1">
      <alignment horizontal="left"/>
    </xf>
    <xf numFmtId="39" fontId="28" fillId="0" borderId="0" xfId="0" applyNumberFormat="1" applyFont="1" applyAlignment="1">
      <alignment horizontal="left" vertical="top" wrapText="1"/>
    </xf>
    <xf numFmtId="0" fontId="30" fillId="0" borderId="0" xfId="0" applyFont="1" applyAlignment="1">
      <alignment horizontal="left" vertical="top" wrapText="1" indent="1"/>
    </xf>
    <xf numFmtId="0" fontId="31" fillId="0" borderId="0" xfId="0" applyFont="1" applyAlignment="1">
      <alignment horizontal="left" vertical="top" wrapText="1"/>
    </xf>
    <xf numFmtId="0" fontId="26" fillId="0" borderId="0" xfId="0" applyFont="1" applyAlignment="1">
      <alignment vertical="top" wrapText="1"/>
    </xf>
    <xf numFmtId="0" fontId="28" fillId="0" borderId="0" xfId="0" applyFont="1" applyAlignment="1">
      <alignment horizontal="left" vertical="center" wrapText="1"/>
    </xf>
    <xf numFmtId="0" fontId="1" fillId="0" borderId="12" xfId="0" applyFont="1" applyBorder="1" applyAlignment="1">
      <alignment horizontal="left" vertical="top" wrapText="1" indent="1"/>
    </xf>
    <xf numFmtId="0" fontId="1" fillId="0" borderId="10" xfId="0" applyFont="1" applyBorder="1" applyAlignment="1">
      <alignment horizontal="left" vertical="top" wrapText="1"/>
    </xf>
    <xf numFmtId="0" fontId="1" fillId="0" borderId="0" xfId="0" applyFont="1" applyAlignment="1">
      <alignment horizontal="left" vertical="top" wrapText="1"/>
    </xf>
    <xf numFmtId="0" fontId="1" fillId="0" borderId="11" xfId="0" applyFont="1" applyBorder="1" applyAlignment="1">
      <alignment horizontal="left" vertical="top" wrapText="1"/>
    </xf>
    <xf numFmtId="0" fontId="1" fillId="0" borderId="12" xfId="0" applyFont="1" applyBorder="1" applyAlignment="1">
      <alignment horizontal="left" vertical="top" wrapText="1" indent="2"/>
    </xf>
    <xf numFmtId="0" fontId="1" fillId="0" borderId="10" xfId="0" applyFont="1" applyBorder="1" applyAlignment="1">
      <alignment horizontal="right" vertical="top" wrapText="1"/>
    </xf>
    <xf numFmtId="39" fontId="1" fillId="0" borderId="0" xfId="0" applyNumberFormat="1" applyFont="1" applyAlignment="1">
      <alignment horizontal="center" vertical="top" wrapText="1"/>
    </xf>
    <xf numFmtId="0" fontId="1" fillId="0" borderId="0" xfId="0" applyFont="1" applyAlignment="1">
      <alignment horizontal="center" vertical="top" wrapText="1"/>
    </xf>
    <xf numFmtId="39" fontId="1" fillId="0" borderId="11" xfId="0" applyNumberFormat="1" applyFont="1" applyBorder="1" applyAlignment="1">
      <alignment horizontal="left" vertical="top" wrapText="1"/>
    </xf>
    <xf numFmtId="39" fontId="1" fillId="0" borderId="11" xfId="0" applyNumberFormat="1" applyFont="1" applyBorder="1" applyAlignment="1">
      <alignment horizontal="center" vertical="top" wrapText="1"/>
    </xf>
    <xf numFmtId="0" fontId="30" fillId="0" borderId="11" xfId="0" applyFont="1" applyBorder="1" applyAlignment="1">
      <alignment horizontal="left" vertical="top" wrapText="1"/>
    </xf>
    <xf numFmtId="0" fontId="1" fillId="0" borderId="10" xfId="0" applyFont="1" applyBorder="1" applyAlignment="1">
      <alignment horizontal="center" vertical="top" wrapText="1"/>
    </xf>
    <xf numFmtId="0" fontId="1" fillId="0" borderId="11" xfId="0" applyFont="1" applyBorder="1" applyAlignment="1">
      <alignment horizontal="center" vertical="top" wrapText="1"/>
    </xf>
    <xf numFmtId="39" fontId="1" fillId="0" borderId="10" xfId="0" applyNumberFormat="1" applyFont="1" applyBorder="1" applyAlignment="1">
      <alignment horizontal="center" vertical="center" wrapText="1"/>
    </xf>
    <xf numFmtId="39" fontId="1" fillId="0" borderId="0" xfId="0" applyNumberFormat="1" applyFont="1" applyAlignment="1">
      <alignment horizontal="center" vertical="center" wrapText="1"/>
    </xf>
    <xf numFmtId="39" fontId="1" fillId="0" borderId="11" xfId="0" applyNumberFormat="1" applyFont="1" applyBorder="1" applyAlignment="1">
      <alignment horizontal="center" vertical="center" wrapText="1"/>
    </xf>
    <xf numFmtId="0" fontId="1" fillId="0" borderId="10" xfId="0" applyFont="1" applyBorder="1" applyAlignment="1">
      <alignment horizontal="left" vertical="center" wrapText="1"/>
    </xf>
    <xf numFmtId="0" fontId="1" fillId="0" borderId="0" xfId="0" applyFont="1" applyAlignment="1">
      <alignment horizontal="left" vertical="center" wrapText="1"/>
    </xf>
    <xf numFmtId="0" fontId="1" fillId="0" borderId="11" xfId="0" applyFont="1" applyBorder="1" applyAlignment="1">
      <alignment horizontal="left" vertical="center" wrapText="1"/>
    </xf>
    <xf numFmtId="0" fontId="15" fillId="0" borderId="0" xfId="0" applyFont="1" applyAlignment="1">
      <alignment horizontal="left" vertical="top" wrapText="1"/>
    </xf>
    <xf numFmtId="0" fontId="28" fillId="0" borderId="0" xfId="0" applyFont="1" applyAlignment="1">
      <alignment horizontal="left" wrapText="1"/>
    </xf>
    <xf numFmtId="0" fontId="1" fillId="0" borderId="12" xfId="0" applyFont="1" applyBorder="1" applyAlignment="1">
      <alignment horizontal="left" vertical="top" wrapText="1"/>
    </xf>
    <xf numFmtId="39" fontId="35" fillId="0" borderId="11" xfId="0" applyNumberFormat="1" applyFont="1" applyBorder="1" applyAlignment="1">
      <alignment horizontal="center" vertical="top" wrapText="1"/>
    </xf>
    <xf numFmtId="39" fontId="35" fillId="0" borderId="11" xfId="0" applyNumberFormat="1" applyFont="1" applyBorder="1" applyAlignment="1">
      <alignment horizontal="left" vertical="top" wrapText="1"/>
    </xf>
    <xf numFmtId="0" fontId="35" fillId="0" borderId="11" xfId="0" applyFont="1" applyBorder="1" applyAlignment="1">
      <alignment horizontal="left" vertical="top" wrapText="1"/>
    </xf>
    <xf numFmtId="170" fontId="1" fillId="0" borderId="0" xfId="0" applyNumberFormat="1" applyFont="1" applyAlignment="1">
      <alignment horizontal="left" vertical="top" wrapText="1"/>
    </xf>
    <xf numFmtId="170" fontId="1" fillId="0" borderId="11" xfId="0" applyNumberFormat="1" applyFont="1" applyBorder="1" applyAlignment="1">
      <alignment horizontal="left" vertical="top" wrapText="1"/>
    </xf>
    <xf numFmtId="39" fontId="1" fillId="0" borderId="0" xfId="0" applyNumberFormat="1" applyFont="1" applyAlignment="1">
      <alignment horizontal="left" vertical="top" wrapText="1"/>
    </xf>
    <xf numFmtId="0" fontId="1" fillId="0" borderId="10" xfId="0" applyFont="1" applyBorder="1" applyAlignment="1">
      <alignment vertical="top" wrapText="1"/>
    </xf>
    <xf numFmtId="0" fontId="1" fillId="0" borderId="0" xfId="0" applyFont="1" applyAlignment="1">
      <alignment vertical="top" wrapText="1"/>
    </xf>
    <xf numFmtId="0" fontId="1" fillId="0" borderId="11" xfId="0" applyFont="1" applyBorder="1" applyAlignment="1">
      <alignment vertical="top" wrapText="1"/>
    </xf>
    <xf numFmtId="0" fontId="35" fillId="0" borderId="0" xfId="0" applyFont="1" applyAlignment="1">
      <alignment horizontal="left" vertical="top" wrapText="1"/>
    </xf>
    <xf numFmtId="10" fontId="1" fillId="0" borderId="0" xfId="0" applyNumberFormat="1" applyFont="1" applyAlignment="1">
      <alignment horizontal="left" vertical="top" wrapText="1"/>
    </xf>
    <xf numFmtId="10" fontId="1" fillId="0" borderId="11" xfId="0" applyNumberFormat="1" applyFont="1" applyBorder="1" applyAlignment="1">
      <alignment horizontal="left" vertical="top" wrapText="1"/>
    </xf>
    <xf numFmtId="10" fontId="1" fillId="0" borderId="0" xfId="0" applyNumberFormat="1" applyFont="1" applyAlignment="1">
      <alignment horizontal="center" vertical="top" wrapText="1"/>
    </xf>
    <xf numFmtId="10" fontId="1" fillId="0" borderId="11" xfId="0" applyNumberFormat="1" applyFont="1" applyBorder="1" applyAlignment="1">
      <alignment horizontal="center" vertical="top" wrapText="1"/>
    </xf>
    <xf numFmtId="39" fontId="1" fillId="0" borderId="0" xfId="0" applyNumberFormat="1" applyFont="1" applyAlignment="1">
      <alignment horizontal="left" vertical="center" wrapText="1"/>
    </xf>
    <xf numFmtId="8" fontId="1" fillId="0" borderId="10" xfId="0" applyNumberFormat="1" applyFont="1" applyBorder="1" applyAlignment="1">
      <alignment horizontal="left" vertical="top" wrapText="1"/>
    </xf>
    <xf numFmtId="8" fontId="1" fillId="0" borderId="0" xfId="0" applyNumberFormat="1" applyFont="1" applyAlignment="1">
      <alignment horizontal="left" vertical="top" wrapText="1"/>
    </xf>
    <xf numFmtId="8" fontId="1" fillId="0" borderId="11" xfId="0" applyNumberFormat="1" applyFont="1" applyBorder="1" applyAlignment="1">
      <alignment horizontal="left" vertical="top" wrapText="1"/>
    </xf>
    <xf numFmtId="39" fontId="35" fillId="0" borderId="0" xfId="0" applyNumberFormat="1" applyFont="1" applyAlignment="1">
      <alignment horizontal="left" vertical="top" wrapText="1"/>
    </xf>
    <xf numFmtId="4" fontId="1" fillId="0" borderId="0" xfId="0" applyNumberFormat="1" applyFont="1" applyAlignment="1">
      <alignment horizontal="left" vertical="top" wrapText="1"/>
    </xf>
    <xf numFmtId="4" fontId="1" fillId="0" borderId="11" xfId="0" applyNumberFormat="1" applyFont="1" applyBorder="1" applyAlignment="1">
      <alignment horizontal="left" vertical="top" wrapText="1"/>
    </xf>
    <xf numFmtId="0" fontId="31" fillId="0" borderId="0" xfId="0" applyFont="1" applyAlignment="1">
      <alignment horizontal="left" vertical="top"/>
    </xf>
    <xf numFmtId="4" fontId="28" fillId="0" borderId="0" xfId="0" applyNumberFormat="1" applyFont="1" applyAlignment="1">
      <alignment horizontal="left" vertical="top" wrapText="1"/>
    </xf>
    <xf numFmtId="4" fontId="28" fillId="0" borderId="11" xfId="0" applyNumberFormat="1" applyFont="1" applyBorder="1" applyAlignment="1">
      <alignment horizontal="left" vertical="top" wrapText="1"/>
    </xf>
    <xf numFmtId="0" fontId="1" fillId="0" borderId="10" xfId="0" quotePrefix="1" applyFont="1" applyBorder="1" applyAlignment="1">
      <alignment horizontal="left" vertical="top" wrapText="1"/>
    </xf>
    <xf numFmtId="0" fontId="26" fillId="0" borderId="0" xfId="0" applyFont="1" applyAlignment="1">
      <alignment horizontal="left" vertical="top" wrapText="1"/>
    </xf>
    <xf numFmtId="0" fontId="26" fillId="0" borderId="0" xfId="0" applyFont="1" applyAlignment="1">
      <alignment horizontal="left"/>
    </xf>
    <xf numFmtId="0" fontId="17" fillId="0" borderId="0" xfId="0" applyFont="1" applyAlignment="1">
      <alignment horizontal="left" vertical="top" wrapText="1"/>
    </xf>
    <xf numFmtId="0" fontId="5" fillId="0" borderId="0" xfId="0" applyFont="1" applyAlignment="1">
      <alignment horizontal="left" vertical="top" wrapText="1"/>
    </xf>
    <xf numFmtId="0" fontId="5" fillId="0" borderId="0" xfId="0" applyFont="1" applyAlignment="1">
      <alignment horizontal="left" wrapText="1"/>
    </xf>
    <xf numFmtId="0" fontId="26" fillId="0" borderId="0" xfId="0" applyFont="1" applyAlignment="1">
      <alignment horizontal="left" wrapText="1"/>
    </xf>
    <xf numFmtId="0" fontId="6" fillId="0" borderId="0" xfId="0" applyFont="1" applyAlignment="1">
      <alignment horizontal="left" wrapText="1"/>
    </xf>
    <xf numFmtId="0" fontId="31" fillId="0" borderId="0" xfId="0" applyFont="1" applyAlignment="1">
      <alignment horizontal="left" vertical="center" wrapText="1"/>
    </xf>
    <xf numFmtId="0" fontId="26" fillId="0" borderId="0" xfId="0" applyFont="1" applyAlignment="1">
      <alignment horizontal="left" vertical="top"/>
    </xf>
    <xf numFmtId="0" fontId="26" fillId="0" borderId="0" xfId="0" applyFont="1" applyAlignment="1">
      <alignment horizontal="left" vertical="center"/>
    </xf>
    <xf numFmtId="0" fontId="28" fillId="0" borderId="0" xfId="0" applyFont="1" applyAlignment="1">
      <alignment horizontal="left"/>
    </xf>
    <xf numFmtId="0" fontId="20" fillId="0" borderId="0" xfId="0" applyFont="1" applyAlignment="1">
      <alignment horizontal="left" vertical="top" wrapText="1"/>
    </xf>
    <xf numFmtId="0" fontId="28" fillId="0" borderId="0" xfId="0" applyFont="1" applyAlignment="1">
      <alignment horizontal="left" vertical="top" wrapText="1" indent="5"/>
    </xf>
    <xf numFmtId="0" fontId="28" fillId="0" borderId="0" xfId="0" applyFont="1" applyAlignment="1">
      <alignment horizontal="left" wrapText="1" indent="5"/>
    </xf>
    <xf numFmtId="0" fontId="31" fillId="0" borderId="0" xfId="0" applyFont="1" applyAlignment="1">
      <alignment horizontal="left" vertical="top" wrapText="1" indent="5"/>
    </xf>
    <xf numFmtId="0" fontId="28" fillId="0" borderId="0" xfId="0" applyFont="1" applyAlignment="1">
      <alignment horizontal="left" vertical="center" wrapText="1" indent="1"/>
    </xf>
    <xf numFmtId="0" fontId="28" fillId="8" borderId="0" xfId="0" applyFont="1" applyFill="1" applyAlignment="1">
      <alignment horizontal="left" vertical="center" wrapText="1" indent="1"/>
    </xf>
    <xf numFmtId="0" fontId="30" fillId="0" borderId="0" xfId="0" applyFont="1" applyAlignment="1">
      <alignment horizontal="left"/>
    </xf>
    <xf numFmtId="0" fontId="31" fillId="0" borderId="0" xfId="0" applyFont="1" applyAlignment="1">
      <alignment horizontal="left" wrapText="1"/>
    </xf>
    <xf numFmtId="0" fontId="30" fillId="0" borderId="0" xfId="0" applyFont="1" applyAlignment="1">
      <alignment horizontal="left" wrapText="1"/>
    </xf>
    <xf numFmtId="0" fontId="30" fillId="0" borderId="0" xfId="0" applyFont="1" applyAlignment="1">
      <alignment horizontal="left" vertical="top"/>
    </xf>
    <xf numFmtId="0" fontId="30" fillId="0" borderId="0" xfId="0" applyFont="1" applyAlignment="1">
      <alignment vertical="top" wrapText="1"/>
    </xf>
    <xf numFmtId="0" fontId="6" fillId="0" borderId="0" xfId="0" applyFont="1" applyAlignment="1">
      <alignment vertical="center" wrapText="1"/>
    </xf>
    <xf numFmtId="0" fontId="26" fillId="0" borderId="0" xfId="0" applyFont="1" applyAlignment="1">
      <alignment vertical="top"/>
    </xf>
    <xf numFmtId="0" fontId="30" fillId="0" borderId="0" xfId="0" applyFont="1" applyAlignment="1">
      <alignment horizontal="left" vertical="center" wrapText="1"/>
    </xf>
    <xf numFmtId="0" fontId="5" fillId="0" borderId="0" xfId="0" quotePrefix="1" applyFont="1" applyAlignment="1">
      <alignment horizontal="left" wrapText="1"/>
    </xf>
    <xf numFmtId="0" fontId="28" fillId="0" borderId="0" xfId="0" applyFont="1" applyAlignment="1">
      <alignment horizontal="left" vertical="top" wrapText="1" indent="1"/>
    </xf>
    <xf numFmtId="0" fontId="26" fillId="0" borderId="0" xfId="0" applyFont="1" applyAlignment="1">
      <alignment horizontal="left" vertical="center" wrapText="1"/>
    </xf>
    <xf numFmtId="0" fontId="26" fillId="0" borderId="0" xfId="0" applyFont="1" applyAlignment="1">
      <alignment horizontal="left" wrapText="1" indent="6"/>
    </xf>
    <xf numFmtId="0" fontId="26" fillId="0" borderId="0" xfId="0" applyFont="1" applyAlignment="1">
      <alignment horizontal="left" vertical="top" wrapText="1" indent="6"/>
    </xf>
    <xf numFmtId="0" fontId="26" fillId="0" borderId="0" xfId="0" applyFont="1" applyAlignment="1">
      <alignment horizontal="left" wrapText="1" indent="9"/>
    </xf>
    <xf numFmtId="0" fontId="40" fillId="0" borderId="0" xfId="0" applyFont="1" applyAlignment="1">
      <alignment horizontal="center" vertical="top"/>
    </xf>
    <xf numFmtId="0" fontId="30" fillId="0" borderId="0" xfId="0" applyFont="1" applyAlignment="1">
      <alignment horizontal="center" vertical="top" wrapText="1"/>
    </xf>
    <xf numFmtId="0" fontId="54" fillId="0" borderId="50" xfId="0" applyFont="1" applyBorder="1" applyAlignment="1">
      <alignment horizontal="justify" vertical="center" wrapText="1"/>
    </xf>
    <xf numFmtId="0" fontId="54" fillId="0" borderId="51" xfId="0" applyFont="1" applyBorder="1" applyAlignment="1">
      <alignment horizontal="justify" vertical="center" wrapText="1"/>
    </xf>
    <xf numFmtId="0" fontId="55" fillId="0" borderId="50" xfId="0" applyFont="1" applyBorder="1" applyAlignment="1">
      <alignment horizontal="justify" vertical="center" wrapText="1"/>
    </xf>
    <xf numFmtId="0" fontId="55" fillId="0" borderId="53" xfId="0" applyFont="1" applyBorder="1" applyAlignment="1">
      <alignment horizontal="justify" vertical="center" wrapText="1"/>
    </xf>
    <xf numFmtId="0" fontId="55" fillId="0" borderId="51" xfId="0" applyFont="1" applyBorder="1" applyAlignment="1">
      <alignment horizontal="justify" vertical="center" wrapText="1"/>
    </xf>
    <xf numFmtId="0" fontId="26" fillId="0" borderId="0" xfId="0" applyFont="1" applyAlignment="1">
      <alignment horizontal="center" vertical="top" wrapText="1"/>
    </xf>
    <xf numFmtId="0" fontId="26" fillId="0" borderId="0" xfId="0" applyFont="1"/>
    <xf numFmtId="0" fontId="29" fillId="0" borderId="0" xfId="0" applyFont="1" applyAlignment="1">
      <alignment horizontal="center" vertical="top" wrapText="1"/>
    </xf>
    <xf numFmtId="0" fontId="31" fillId="0" borderId="0" xfId="0" applyFont="1" applyAlignment="1">
      <alignment horizontal="center" vertical="center" wrapText="1"/>
    </xf>
    <xf numFmtId="0" fontId="10" fillId="0" borderId="13" xfId="16" applyFont="1" applyBorder="1" applyAlignment="1">
      <alignment horizontal="left" vertical="top" wrapText="1"/>
    </xf>
    <xf numFmtId="0" fontId="10" fillId="0" borderId="2" xfId="16" applyFont="1" applyBorder="1" applyAlignment="1">
      <alignment horizontal="left" vertical="top" wrapText="1"/>
    </xf>
    <xf numFmtId="0" fontId="10" fillId="0" borderId="14" xfId="16" applyFont="1" applyBorder="1" applyAlignment="1">
      <alignment horizontal="left" vertical="top" wrapText="1"/>
    </xf>
    <xf numFmtId="0" fontId="13" fillId="0" borderId="16" xfId="16" applyFont="1" applyBorder="1" applyAlignment="1">
      <alignment horizontal="left" vertical="top" wrapText="1"/>
    </xf>
    <xf numFmtId="0" fontId="13" fillId="0" borderId="17" xfId="16" applyFont="1" applyBorder="1" applyAlignment="1">
      <alignment horizontal="left" vertical="top" wrapText="1"/>
    </xf>
    <xf numFmtId="0" fontId="13" fillId="0" borderId="18" xfId="16" applyFont="1" applyBorder="1" applyAlignment="1">
      <alignment horizontal="left" vertical="top" wrapText="1"/>
    </xf>
    <xf numFmtId="0" fontId="13" fillId="0" borderId="0" xfId="16" applyFont="1" applyAlignment="1">
      <alignment horizontal="center" vertical="center" wrapText="1"/>
    </xf>
    <xf numFmtId="0" fontId="10" fillId="0" borderId="0" xfId="16" applyFont="1" applyAlignment="1">
      <alignment horizontal="center" vertical="center" wrapText="1"/>
    </xf>
    <xf numFmtId="0" fontId="10" fillId="0" borderId="16" xfId="16" applyFont="1" applyBorder="1" applyAlignment="1">
      <alignment horizontal="left" vertical="top" wrapText="1"/>
    </xf>
    <xf numFmtId="0" fontId="10" fillId="0" borderId="17" xfId="16" applyFont="1" applyBorder="1" applyAlignment="1">
      <alignment horizontal="left" vertical="top" wrapText="1"/>
    </xf>
    <xf numFmtId="0" fontId="10" fillId="0" borderId="18" xfId="16" applyFont="1" applyBorder="1" applyAlignment="1">
      <alignment horizontal="left" vertical="top" wrapText="1"/>
    </xf>
    <xf numFmtId="0" fontId="26" fillId="0" borderId="0" xfId="0" applyFont="1" applyAlignment="1">
      <alignment horizontal="left" vertical="top" wrapText="1" indent="2"/>
    </xf>
    <xf numFmtId="0" fontId="40" fillId="0" borderId="0" xfId="0" applyFont="1" applyAlignment="1">
      <alignment horizontal="center" vertical="top" wrapText="1"/>
    </xf>
    <xf numFmtId="0" fontId="45" fillId="5" borderId="0" xfId="0" applyFont="1" applyFill="1" applyAlignment="1">
      <alignment horizontal="center"/>
    </xf>
    <xf numFmtId="0" fontId="45" fillId="5" borderId="2" xfId="0" applyFont="1" applyFill="1" applyBorder="1" applyAlignment="1">
      <alignment horizontal="center"/>
    </xf>
    <xf numFmtId="0" fontId="30" fillId="6" borderId="16" xfId="0" applyFont="1" applyFill="1" applyBorder="1" applyAlignment="1">
      <alignment horizontal="left" vertical="top" wrapText="1"/>
    </xf>
    <xf numFmtId="0" fontId="30" fillId="6" borderId="17" xfId="0" applyFont="1" applyFill="1" applyBorder="1" applyAlignment="1">
      <alignment horizontal="left" vertical="top" wrapText="1"/>
    </xf>
    <xf numFmtId="0" fontId="30" fillId="6" borderId="18" xfId="0" applyFont="1" applyFill="1" applyBorder="1" applyAlignment="1">
      <alignment horizontal="left" vertical="top" wrapText="1"/>
    </xf>
    <xf numFmtId="0" fontId="30" fillId="0" borderId="6" xfId="0" applyFont="1" applyBorder="1" applyAlignment="1">
      <alignment horizontal="left" wrapText="1" indent="2"/>
    </xf>
    <xf numFmtId="0" fontId="30" fillId="0" borderId="7" xfId="0" applyFont="1" applyBorder="1" applyAlignment="1">
      <alignment horizontal="left" wrapText="1" indent="2"/>
    </xf>
    <xf numFmtId="0" fontId="30" fillId="0" borderId="8" xfId="0" applyFont="1" applyBorder="1" applyAlignment="1">
      <alignment horizontal="left" wrapText="1" indent="2"/>
    </xf>
    <xf numFmtId="0" fontId="26" fillId="0" borderId="10" xfId="0" applyFont="1" applyBorder="1" applyAlignment="1">
      <alignment horizontal="left" wrapText="1" indent="4"/>
    </xf>
    <xf numFmtId="0" fontId="26" fillId="0" borderId="0" xfId="0" applyFont="1" applyAlignment="1">
      <alignment horizontal="left" wrapText="1" indent="4"/>
    </xf>
    <xf numFmtId="0" fontId="26" fillId="0" borderId="11" xfId="0" applyFont="1" applyBorder="1" applyAlignment="1">
      <alignment horizontal="left" wrapText="1" indent="4"/>
    </xf>
    <xf numFmtId="0" fontId="26" fillId="2" borderId="10" xfId="0" applyFont="1" applyFill="1" applyBorder="1" applyAlignment="1">
      <alignment horizontal="left" wrapText="1" indent="4"/>
    </xf>
    <xf numFmtId="0" fontId="26" fillId="2" borderId="0" xfId="0" applyFont="1" applyFill="1" applyAlignment="1">
      <alignment horizontal="left" wrapText="1" indent="4"/>
    </xf>
    <xf numFmtId="0" fontId="26" fillId="2" borderId="11" xfId="0" applyFont="1" applyFill="1" applyBorder="1" applyAlignment="1">
      <alignment horizontal="left" wrapText="1" indent="4"/>
    </xf>
    <xf numFmtId="0" fontId="26" fillId="2" borderId="10" xfId="0" applyFont="1" applyFill="1" applyBorder="1" applyAlignment="1">
      <alignment horizontal="left" wrapText="1" indent="6"/>
    </xf>
    <xf numFmtId="0" fontId="26" fillId="2" borderId="0" xfId="0" applyFont="1" applyFill="1" applyAlignment="1">
      <alignment horizontal="left" wrapText="1" indent="6"/>
    </xf>
    <xf numFmtId="0" fontId="26" fillId="2" borderId="11" xfId="0" applyFont="1" applyFill="1" applyBorder="1" applyAlignment="1">
      <alignment horizontal="left" wrapText="1" indent="6"/>
    </xf>
    <xf numFmtId="0" fontId="26" fillId="2" borderId="13" xfId="0" applyFont="1" applyFill="1" applyBorder="1" applyAlignment="1">
      <alignment horizontal="left" wrapText="1" indent="6"/>
    </xf>
    <xf numFmtId="0" fontId="26" fillId="2" borderId="2" xfId="0" applyFont="1" applyFill="1" applyBorder="1" applyAlignment="1">
      <alignment horizontal="left" wrapText="1" indent="6"/>
    </xf>
    <xf numFmtId="0" fontId="26" fillId="2" borderId="14" xfId="0" applyFont="1" applyFill="1" applyBorder="1" applyAlignment="1">
      <alignment horizontal="left" wrapText="1" indent="6"/>
    </xf>
    <xf numFmtId="0" fontId="30" fillId="7" borderId="16" xfId="0" applyFont="1" applyFill="1" applyBorder="1" applyAlignment="1">
      <alignment horizontal="left" indent="1"/>
    </xf>
    <xf numFmtId="0" fontId="30" fillId="7" borderId="17" xfId="0" applyFont="1" applyFill="1" applyBorder="1" applyAlignment="1">
      <alignment horizontal="left" indent="1"/>
    </xf>
    <xf numFmtId="0" fontId="30" fillId="0" borderId="10" xfId="0" applyFont="1" applyBorder="1" applyAlignment="1">
      <alignment horizontal="left" wrapText="1" indent="2"/>
    </xf>
    <xf numFmtId="0" fontId="30" fillId="0" borderId="0" xfId="0" applyFont="1" applyAlignment="1">
      <alignment horizontal="left" wrapText="1" indent="2"/>
    </xf>
    <xf numFmtId="0" fontId="30" fillId="0" borderId="11" xfId="0" applyFont="1" applyBorder="1" applyAlignment="1">
      <alignment horizontal="left" wrapText="1" indent="2"/>
    </xf>
    <xf numFmtId="0" fontId="30" fillId="7" borderId="18" xfId="0" applyFont="1" applyFill="1" applyBorder="1" applyAlignment="1">
      <alignment horizontal="left" indent="1"/>
    </xf>
    <xf numFmtId="0" fontId="30" fillId="0" borderId="10" xfId="0" applyFont="1" applyBorder="1" applyAlignment="1">
      <alignment horizontal="left" indent="2"/>
    </xf>
    <xf numFmtId="0" fontId="30" fillId="0" borderId="0" xfId="0" applyFont="1" applyAlignment="1">
      <alignment horizontal="left" indent="2"/>
    </xf>
    <xf numFmtId="0" fontId="30" fillId="0" borderId="11" xfId="0" applyFont="1" applyBorder="1" applyAlignment="1">
      <alignment horizontal="left" indent="2"/>
    </xf>
    <xf numFmtId="0" fontId="26" fillId="0" borderId="10" xfId="0" applyFont="1" applyBorder="1" applyAlignment="1">
      <alignment horizontal="left" vertical="top" indent="4"/>
    </xf>
    <xf numFmtId="0" fontId="26" fillId="0" borderId="0" xfId="0" applyFont="1" applyAlignment="1">
      <alignment horizontal="left" vertical="top" indent="4"/>
    </xf>
    <xf numFmtId="0" fontId="26" fillId="0" borderId="11" xfId="0" applyFont="1" applyBorder="1" applyAlignment="1">
      <alignment horizontal="left" vertical="top" indent="4"/>
    </xf>
    <xf numFmtId="0" fontId="26" fillId="2" borderId="10" xfId="0" applyFont="1" applyFill="1" applyBorder="1" applyAlignment="1">
      <alignment horizontal="left" vertical="top" indent="4"/>
    </xf>
    <xf numFmtId="0" fontId="26" fillId="2" borderId="0" xfId="0" applyFont="1" applyFill="1" applyAlignment="1">
      <alignment horizontal="left" vertical="top" indent="4"/>
    </xf>
    <xf numFmtId="0" fontId="26" fillId="2" borderId="11" xfId="0" applyFont="1" applyFill="1" applyBorder="1" applyAlignment="1">
      <alignment horizontal="left" vertical="top" indent="4"/>
    </xf>
    <xf numFmtId="0" fontId="26" fillId="2" borderId="13" xfId="0" applyFont="1" applyFill="1" applyBorder="1" applyAlignment="1">
      <alignment horizontal="left" vertical="top" wrapText="1" indent="4"/>
    </xf>
    <xf numFmtId="0" fontId="26" fillId="2" borderId="2" xfId="0" applyFont="1" applyFill="1" applyBorder="1" applyAlignment="1">
      <alignment horizontal="left" vertical="top" wrapText="1" indent="4"/>
    </xf>
    <xf numFmtId="0" fontId="26" fillId="2" borderId="14" xfId="0" applyFont="1" applyFill="1" applyBorder="1" applyAlignment="1">
      <alignment horizontal="left" vertical="top" wrapText="1" indent="4"/>
    </xf>
    <xf numFmtId="0" fontId="26" fillId="2" borderId="13" xfId="0" applyFont="1" applyFill="1" applyBorder="1" applyAlignment="1">
      <alignment horizontal="left" wrapText="1" indent="4"/>
    </xf>
    <xf numFmtId="0" fontId="26" fillId="2" borderId="2" xfId="0" applyFont="1" applyFill="1" applyBorder="1" applyAlignment="1">
      <alignment horizontal="left" wrapText="1" indent="4"/>
    </xf>
    <xf numFmtId="0" fontId="26" fillId="2" borderId="14" xfId="0" applyFont="1" applyFill="1" applyBorder="1" applyAlignment="1">
      <alignment horizontal="left" wrapText="1" indent="4"/>
    </xf>
    <xf numFmtId="0" fontId="30" fillId="3" borderId="16" xfId="0" applyFont="1" applyFill="1" applyBorder="1" applyAlignment="1">
      <alignment horizontal="left"/>
    </xf>
    <xf numFmtId="0" fontId="30" fillId="3" borderId="17" xfId="0" applyFont="1" applyFill="1" applyBorder="1" applyAlignment="1">
      <alignment horizontal="left"/>
    </xf>
    <xf numFmtId="0" fontId="30" fillId="3" borderId="18" xfId="0" applyFont="1" applyFill="1" applyBorder="1" applyAlignment="1">
      <alignment horizontal="left"/>
    </xf>
    <xf numFmtId="0" fontId="30" fillId="0" borderId="6" xfId="0" applyFont="1" applyBorder="1" applyAlignment="1">
      <alignment horizontal="left" indent="2"/>
    </xf>
    <xf numFmtId="0" fontId="30" fillId="0" borderId="7" xfId="0" applyFont="1" applyBorder="1" applyAlignment="1">
      <alignment horizontal="left" indent="2"/>
    </xf>
    <xf numFmtId="0" fontId="30" fillId="0" borderId="8" xfId="0" applyFont="1" applyBorder="1" applyAlignment="1">
      <alignment horizontal="left" indent="2"/>
    </xf>
    <xf numFmtId="0" fontId="30" fillId="0" borderId="7" xfId="0" applyFont="1" applyBorder="1" applyAlignment="1">
      <alignment horizontal="left" wrapText="1"/>
    </xf>
    <xf numFmtId="0" fontId="30" fillId="0" borderId="8" xfId="0" applyFont="1" applyBorder="1" applyAlignment="1">
      <alignment horizontal="left" wrapText="1"/>
    </xf>
    <xf numFmtId="0" fontId="26" fillId="0" borderId="13" xfId="0" applyFont="1" applyBorder="1" applyAlignment="1">
      <alignment horizontal="left" wrapText="1" indent="4"/>
    </xf>
    <xf numFmtId="0" fontId="26" fillId="0" borderId="2" xfId="0" applyFont="1" applyBorder="1" applyAlignment="1">
      <alignment horizontal="left" wrapText="1" indent="4"/>
    </xf>
    <xf numFmtId="0" fontId="26" fillId="0" borderId="14" xfId="0" applyFont="1" applyBorder="1" applyAlignment="1">
      <alignment horizontal="left" wrapText="1" indent="4"/>
    </xf>
    <xf numFmtId="0" fontId="1" fillId="0" borderId="25" xfId="1" applyFont="1" applyBorder="1" applyAlignment="1">
      <alignment vertical="center"/>
    </xf>
    <xf numFmtId="0" fontId="1" fillId="0" borderId="26" xfId="1" applyFont="1" applyBorder="1" applyAlignment="1">
      <alignment vertical="center"/>
    </xf>
    <xf numFmtId="0" fontId="1" fillId="0" borderId="27" xfId="1" applyFont="1" applyBorder="1" applyAlignment="1">
      <alignment vertical="center"/>
    </xf>
    <xf numFmtId="0" fontId="6" fillId="0" borderId="0" xfId="5" applyFont="1" applyAlignment="1">
      <alignment vertical="top" wrapText="1"/>
    </xf>
    <xf numFmtId="0" fontId="5" fillId="0" borderId="22" xfId="5" applyFont="1" applyBorder="1" applyAlignment="1">
      <alignment horizontal="center" vertical="top"/>
    </xf>
    <xf numFmtId="0" fontId="5" fillId="0" borderId="24" xfId="5" applyFont="1" applyBorder="1" applyAlignment="1">
      <alignment horizontal="center" vertical="top"/>
    </xf>
    <xf numFmtId="0" fontId="15" fillId="0" borderId="22" xfId="9" applyFont="1" applyBorder="1" applyAlignment="1">
      <alignment horizontal="center" vertical="center" wrapText="1"/>
    </xf>
    <xf numFmtId="0" fontId="15" fillId="0" borderId="23" xfId="9" applyFont="1" applyBorder="1" applyAlignment="1">
      <alignment horizontal="center" vertical="center" wrapText="1"/>
    </xf>
    <xf numFmtId="0" fontId="15" fillId="0" borderId="25" xfId="9" applyFont="1" applyBorder="1" applyAlignment="1">
      <alignment vertical="center" wrapText="1"/>
    </xf>
    <xf numFmtId="0" fontId="15" fillId="0" borderId="4" xfId="9" applyFont="1" applyBorder="1" applyAlignment="1">
      <alignment vertical="center" wrapText="1"/>
    </xf>
  </cellXfs>
  <cellStyles count="32">
    <cellStyle name="Comma" xfId="28" builtinId="3"/>
    <cellStyle name="Comma 2" xfId="11" xr:uid="{00000000-0005-0000-0000-000000000000}"/>
    <cellStyle name="Comma 2 2" xfId="6" xr:uid="{00000000-0005-0000-0000-000001000000}"/>
    <cellStyle name="Currency" xfId="29" builtinId="4"/>
    <cellStyle name="Hyperlink" xfId="13" builtinId="8"/>
    <cellStyle name="Normal" xfId="0" builtinId="0"/>
    <cellStyle name="Normal 2" xfId="4" xr:uid="{00000000-0005-0000-0000-000004000000}"/>
    <cellStyle name="Normal 2 2" xfId="7" xr:uid="{00000000-0005-0000-0000-000005000000}"/>
    <cellStyle name="Normal 2 2 2" xfId="22" xr:uid="{EDD821F8-12C7-498F-8132-F0BAB7C3FF99}"/>
    <cellStyle name="Normal 2 8" xfId="12" xr:uid="{00000000-0005-0000-0000-000006000000}"/>
    <cellStyle name="Normal 2 8 2" xfId="8" xr:uid="{00000000-0005-0000-0000-000007000000}"/>
    <cellStyle name="Normal 2 9" xfId="16" xr:uid="{00000000-0005-0000-0000-000008000000}"/>
    <cellStyle name="Normal 25" xfId="9" xr:uid="{00000000-0005-0000-0000-000009000000}"/>
    <cellStyle name="Normal 27" xfId="3" xr:uid="{00000000-0005-0000-0000-00000A000000}"/>
    <cellStyle name="Normal 27 4" xfId="20" xr:uid="{9A4B9417-0DA1-4C8C-84AF-BFC417F148FA}"/>
    <cellStyle name="Normal 27 4 2" xfId="31" xr:uid="{5A23F403-398F-4450-B6C3-6B90C0B6FE33}"/>
    <cellStyle name="Normal 27 4 3" xfId="24" xr:uid="{E2866B92-2B69-4423-B8B9-4EE9695BB21F}"/>
    <cellStyle name="Normal 27 4 5" xfId="27" xr:uid="{F871537E-6CDF-4C7B-8887-601EDDEDFE18}"/>
    <cellStyle name="Normal 28" xfId="1" xr:uid="{00000000-0005-0000-0000-00000B000000}"/>
    <cellStyle name="Normal 28 2" xfId="2" xr:uid="{00000000-0005-0000-0000-00000C000000}"/>
    <cellStyle name="Normal 28 2 2" xfId="30" xr:uid="{22B94917-CEB5-490A-8D9C-E5CC7D900231}"/>
    <cellStyle name="Normal 28 5" xfId="21" xr:uid="{36781B6F-713E-4030-A6BD-F98EC1D7E088}"/>
    <cellStyle name="Normal 28 5 3" xfId="23" xr:uid="{BA75B878-C6DD-47D8-A951-AE72861656DC}"/>
    <cellStyle name="Normal 28 5 5" xfId="26" xr:uid="{EF760A7F-0257-4D6D-85A1-08C56FE06915}"/>
    <cellStyle name="Normal 29" xfId="19" xr:uid="{94E28F27-16D5-4F71-8314-744A75A1873E}"/>
    <cellStyle name="Normal 3" xfId="5" xr:uid="{00000000-0005-0000-0000-00000D000000}"/>
    <cellStyle name="Normal 3 3" xfId="18" xr:uid="{CE97BD8A-1539-4DED-9FF4-D19C97FB5683}"/>
    <cellStyle name="Normal 30" xfId="17" xr:uid="{0B92A94F-EB5E-428E-9DAA-66AB217946BB}"/>
    <cellStyle name="Normal 32 2" xfId="25" xr:uid="{5AF4ADA2-E095-46B0-AFFE-6B0AE40EB298}"/>
    <cellStyle name="Normal 4" xfId="10" xr:uid="{00000000-0005-0000-0000-00000E000000}"/>
    <cellStyle name="Normal_std1001 Blank Document" xfId="15" xr:uid="{00000000-0005-0000-0000-00000F000000}"/>
    <cellStyle name="Normal_TD Tender Issue Template" xfId="14" xr:uid="{00000000-0005-0000-0000-00001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5</xdr:col>
      <xdr:colOff>0</xdr:colOff>
      <xdr:row>0</xdr:row>
      <xdr:rowOff>0</xdr:rowOff>
    </xdr:from>
    <xdr:to>
      <xdr:col>5</xdr:col>
      <xdr:colOff>0</xdr:colOff>
      <xdr:row>0</xdr:row>
      <xdr:rowOff>0</xdr:rowOff>
    </xdr:to>
    <xdr:sp macro="" textlink="">
      <xdr:nvSpPr>
        <xdr:cNvPr id="2" name="Line 1">
          <a:extLst>
            <a:ext uri="{FF2B5EF4-FFF2-40B4-BE49-F238E27FC236}">
              <a16:creationId xmlns:a16="http://schemas.microsoft.com/office/drawing/2014/main" id="{664DF314-D841-4F24-8249-942FD0BC5684}"/>
            </a:ext>
          </a:extLst>
        </xdr:cNvPr>
        <xdr:cNvSpPr>
          <a:spLocks noChangeShapeType="1"/>
        </xdr:cNvSpPr>
      </xdr:nvSpPr>
      <xdr:spPr bwMode="auto">
        <a:xfrm>
          <a:off x="4876800"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0</xdr:row>
      <xdr:rowOff>0</xdr:rowOff>
    </xdr:from>
    <xdr:to>
      <xdr:col>5</xdr:col>
      <xdr:colOff>0</xdr:colOff>
      <xdr:row>0</xdr:row>
      <xdr:rowOff>0</xdr:rowOff>
    </xdr:to>
    <xdr:sp macro="" textlink="">
      <xdr:nvSpPr>
        <xdr:cNvPr id="3" name="Line 2">
          <a:extLst>
            <a:ext uri="{FF2B5EF4-FFF2-40B4-BE49-F238E27FC236}">
              <a16:creationId xmlns:a16="http://schemas.microsoft.com/office/drawing/2014/main" id="{C9A35FE4-C7B5-4A9F-AF37-32F7996BA653}"/>
            </a:ext>
          </a:extLst>
        </xdr:cNvPr>
        <xdr:cNvSpPr>
          <a:spLocks noChangeShapeType="1"/>
        </xdr:cNvSpPr>
      </xdr:nvSpPr>
      <xdr:spPr bwMode="auto">
        <a:xfrm>
          <a:off x="4876800"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0</xdr:row>
      <xdr:rowOff>0</xdr:rowOff>
    </xdr:from>
    <xdr:to>
      <xdr:col>5</xdr:col>
      <xdr:colOff>0</xdr:colOff>
      <xdr:row>0</xdr:row>
      <xdr:rowOff>0</xdr:rowOff>
    </xdr:to>
    <xdr:sp macro="" textlink="">
      <xdr:nvSpPr>
        <xdr:cNvPr id="4" name="Line 4">
          <a:extLst>
            <a:ext uri="{FF2B5EF4-FFF2-40B4-BE49-F238E27FC236}">
              <a16:creationId xmlns:a16="http://schemas.microsoft.com/office/drawing/2014/main" id="{DA9C69B7-AB6B-4CB6-BFA7-747632ABA72F}"/>
            </a:ext>
          </a:extLst>
        </xdr:cNvPr>
        <xdr:cNvSpPr>
          <a:spLocks noChangeShapeType="1"/>
        </xdr:cNvSpPr>
      </xdr:nvSpPr>
      <xdr:spPr bwMode="auto">
        <a:xfrm>
          <a:off x="4876800"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0</xdr:row>
      <xdr:rowOff>0</xdr:rowOff>
    </xdr:from>
    <xdr:to>
      <xdr:col>5</xdr:col>
      <xdr:colOff>0</xdr:colOff>
      <xdr:row>0</xdr:row>
      <xdr:rowOff>0</xdr:rowOff>
    </xdr:to>
    <xdr:sp macro="" textlink="">
      <xdr:nvSpPr>
        <xdr:cNvPr id="5" name="Line 5">
          <a:extLst>
            <a:ext uri="{FF2B5EF4-FFF2-40B4-BE49-F238E27FC236}">
              <a16:creationId xmlns:a16="http://schemas.microsoft.com/office/drawing/2014/main" id="{1EA5E780-AEF3-44B8-B788-B4787044C423}"/>
            </a:ext>
          </a:extLst>
        </xdr:cNvPr>
        <xdr:cNvSpPr>
          <a:spLocks noChangeShapeType="1"/>
        </xdr:cNvSpPr>
      </xdr:nvSpPr>
      <xdr:spPr bwMode="auto">
        <a:xfrm>
          <a:off x="4876800"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0</xdr:row>
      <xdr:rowOff>0</xdr:rowOff>
    </xdr:from>
    <xdr:to>
      <xdr:col>5</xdr:col>
      <xdr:colOff>0</xdr:colOff>
      <xdr:row>0</xdr:row>
      <xdr:rowOff>0</xdr:rowOff>
    </xdr:to>
    <xdr:sp macro="" textlink="">
      <xdr:nvSpPr>
        <xdr:cNvPr id="6" name="Line 6">
          <a:extLst>
            <a:ext uri="{FF2B5EF4-FFF2-40B4-BE49-F238E27FC236}">
              <a16:creationId xmlns:a16="http://schemas.microsoft.com/office/drawing/2014/main" id="{4455CA6A-738B-49D8-B941-2AE5317ABD4A}"/>
            </a:ext>
          </a:extLst>
        </xdr:cNvPr>
        <xdr:cNvSpPr>
          <a:spLocks noChangeShapeType="1"/>
        </xdr:cNvSpPr>
      </xdr:nvSpPr>
      <xdr:spPr bwMode="auto">
        <a:xfrm>
          <a:off x="4876800"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0</xdr:row>
      <xdr:rowOff>0</xdr:rowOff>
    </xdr:from>
    <xdr:to>
      <xdr:col>5</xdr:col>
      <xdr:colOff>0</xdr:colOff>
      <xdr:row>0</xdr:row>
      <xdr:rowOff>0</xdr:rowOff>
    </xdr:to>
    <xdr:sp macro="" textlink="">
      <xdr:nvSpPr>
        <xdr:cNvPr id="7" name="Line 7">
          <a:extLst>
            <a:ext uri="{FF2B5EF4-FFF2-40B4-BE49-F238E27FC236}">
              <a16:creationId xmlns:a16="http://schemas.microsoft.com/office/drawing/2014/main" id="{95D207F0-BA39-4529-A1C1-E213EFE423F1}"/>
            </a:ext>
          </a:extLst>
        </xdr:cNvPr>
        <xdr:cNvSpPr>
          <a:spLocks noChangeShapeType="1"/>
        </xdr:cNvSpPr>
      </xdr:nvSpPr>
      <xdr:spPr bwMode="auto">
        <a:xfrm>
          <a:off x="4876800"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0</xdr:row>
      <xdr:rowOff>0</xdr:rowOff>
    </xdr:from>
    <xdr:to>
      <xdr:col>5</xdr:col>
      <xdr:colOff>0</xdr:colOff>
      <xdr:row>0</xdr:row>
      <xdr:rowOff>0</xdr:rowOff>
    </xdr:to>
    <xdr:sp macro="" textlink="">
      <xdr:nvSpPr>
        <xdr:cNvPr id="8" name="Line 8">
          <a:extLst>
            <a:ext uri="{FF2B5EF4-FFF2-40B4-BE49-F238E27FC236}">
              <a16:creationId xmlns:a16="http://schemas.microsoft.com/office/drawing/2014/main" id="{9BD4C2A0-4DA5-4A41-A4AE-C8ECF36E9CAE}"/>
            </a:ext>
          </a:extLst>
        </xdr:cNvPr>
        <xdr:cNvSpPr>
          <a:spLocks noChangeShapeType="1"/>
        </xdr:cNvSpPr>
      </xdr:nvSpPr>
      <xdr:spPr bwMode="auto">
        <a:xfrm>
          <a:off x="4876800"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0</xdr:row>
      <xdr:rowOff>0</xdr:rowOff>
    </xdr:from>
    <xdr:to>
      <xdr:col>5</xdr:col>
      <xdr:colOff>0</xdr:colOff>
      <xdr:row>0</xdr:row>
      <xdr:rowOff>0</xdr:rowOff>
    </xdr:to>
    <xdr:sp macro="" textlink="">
      <xdr:nvSpPr>
        <xdr:cNvPr id="9" name="Line 9">
          <a:extLst>
            <a:ext uri="{FF2B5EF4-FFF2-40B4-BE49-F238E27FC236}">
              <a16:creationId xmlns:a16="http://schemas.microsoft.com/office/drawing/2014/main" id="{09EE2D70-2DB5-4D19-B276-2E16D99FA69D}"/>
            </a:ext>
          </a:extLst>
        </xdr:cNvPr>
        <xdr:cNvSpPr>
          <a:spLocks noChangeShapeType="1"/>
        </xdr:cNvSpPr>
      </xdr:nvSpPr>
      <xdr:spPr bwMode="auto">
        <a:xfrm>
          <a:off x="4876800"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0</xdr:row>
      <xdr:rowOff>0</xdr:rowOff>
    </xdr:from>
    <xdr:to>
      <xdr:col>5</xdr:col>
      <xdr:colOff>0</xdr:colOff>
      <xdr:row>0</xdr:row>
      <xdr:rowOff>0</xdr:rowOff>
    </xdr:to>
    <xdr:sp macro="" textlink="">
      <xdr:nvSpPr>
        <xdr:cNvPr id="10" name="Line 10">
          <a:extLst>
            <a:ext uri="{FF2B5EF4-FFF2-40B4-BE49-F238E27FC236}">
              <a16:creationId xmlns:a16="http://schemas.microsoft.com/office/drawing/2014/main" id="{7A444296-C525-4E23-B3B4-B5C1BD928901}"/>
            </a:ext>
          </a:extLst>
        </xdr:cNvPr>
        <xdr:cNvSpPr>
          <a:spLocks noChangeShapeType="1"/>
        </xdr:cNvSpPr>
      </xdr:nvSpPr>
      <xdr:spPr bwMode="auto">
        <a:xfrm>
          <a:off x="4876800"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0</xdr:row>
      <xdr:rowOff>0</xdr:rowOff>
    </xdr:from>
    <xdr:to>
      <xdr:col>5</xdr:col>
      <xdr:colOff>0</xdr:colOff>
      <xdr:row>0</xdr:row>
      <xdr:rowOff>0</xdr:rowOff>
    </xdr:to>
    <xdr:sp macro="" textlink="">
      <xdr:nvSpPr>
        <xdr:cNvPr id="11" name="Line 11">
          <a:extLst>
            <a:ext uri="{FF2B5EF4-FFF2-40B4-BE49-F238E27FC236}">
              <a16:creationId xmlns:a16="http://schemas.microsoft.com/office/drawing/2014/main" id="{1D9912C4-71C7-4296-B6BE-062A51C7D14F}"/>
            </a:ext>
          </a:extLst>
        </xdr:cNvPr>
        <xdr:cNvSpPr>
          <a:spLocks noChangeShapeType="1"/>
        </xdr:cNvSpPr>
      </xdr:nvSpPr>
      <xdr:spPr bwMode="auto">
        <a:xfrm>
          <a:off x="4876800"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0</xdr:row>
      <xdr:rowOff>0</xdr:rowOff>
    </xdr:from>
    <xdr:to>
      <xdr:col>5</xdr:col>
      <xdr:colOff>0</xdr:colOff>
      <xdr:row>0</xdr:row>
      <xdr:rowOff>0</xdr:rowOff>
    </xdr:to>
    <xdr:sp macro="" textlink="">
      <xdr:nvSpPr>
        <xdr:cNvPr id="12" name="Line 12">
          <a:extLst>
            <a:ext uri="{FF2B5EF4-FFF2-40B4-BE49-F238E27FC236}">
              <a16:creationId xmlns:a16="http://schemas.microsoft.com/office/drawing/2014/main" id="{29C1F47B-04A6-454C-8834-F5B98F48FA2B}"/>
            </a:ext>
          </a:extLst>
        </xdr:cNvPr>
        <xdr:cNvSpPr>
          <a:spLocks noChangeShapeType="1"/>
        </xdr:cNvSpPr>
      </xdr:nvSpPr>
      <xdr:spPr bwMode="auto">
        <a:xfrm>
          <a:off x="4876800"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0</xdr:row>
      <xdr:rowOff>0</xdr:rowOff>
    </xdr:from>
    <xdr:to>
      <xdr:col>5</xdr:col>
      <xdr:colOff>0</xdr:colOff>
      <xdr:row>0</xdr:row>
      <xdr:rowOff>0</xdr:rowOff>
    </xdr:to>
    <xdr:sp macro="" textlink="">
      <xdr:nvSpPr>
        <xdr:cNvPr id="13" name="Line 13">
          <a:extLst>
            <a:ext uri="{FF2B5EF4-FFF2-40B4-BE49-F238E27FC236}">
              <a16:creationId xmlns:a16="http://schemas.microsoft.com/office/drawing/2014/main" id="{C0FCC4F7-79E7-4FD9-83A1-B6EECC515C4E}"/>
            </a:ext>
          </a:extLst>
        </xdr:cNvPr>
        <xdr:cNvSpPr>
          <a:spLocks noChangeShapeType="1"/>
        </xdr:cNvSpPr>
      </xdr:nvSpPr>
      <xdr:spPr bwMode="auto">
        <a:xfrm>
          <a:off x="4876800"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0</xdr:row>
      <xdr:rowOff>0</xdr:rowOff>
    </xdr:from>
    <xdr:to>
      <xdr:col>5</xdr:col>
      <xdr:colOff>0</xdr:colOff>
      <xdr:row>0</xdr:row>
      <xdr:rowOff>0</xdr:rowOff>
    </xdr:to>
    <xdr:sp macro="" textlink="">
      <xdr:nvSpPr>
        <xdr:cNvPr id="14" name="Line 14">
          <a:extLst>
            <a:ext uri="{FF2B5EF4-FFF2-40B4-BE49-F238E27FC236}">
              <a16:creationId xmlns:a16="http://schemas.microsoft.com/office/drawing/2014/main" id="{9283A36F-92D0-4C5F-A9A1-1297CD36A5E1}"/>
            </a:ext>
          </a:extLst>
        </xdr:cNvPr>
        <xdr:cNvSpPr>
          <a:spLocks noChangeShapeType="1"/>
        </xdr:cNvSpPr>
      </xdr:nvSpPr>
      <xdr:spPr bwMode="auto">
        <a:xfrm>
          <a:off x="4876800"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0</xdr:row>
      <xdr:rowOff>0</xdr:rowOff>
    </xdr:from>
    <xdr:to>
      <xdr:col>5</xdr:col>
      <xdr:colOff>0</xdr:colOff>
      <xdr:row>0</xdr:row>
      <xdr:rowOff>0</xdr:rowOff>
    </xdr:to>
    <xdr:sp macro="" textlink="">
      <xdr:nvSpPr>
        <xdr:cNvPr id="15" name="Line 16">
          <a:extLst>
            <a:ext uri="{FF2B5EF4-FFF2-40B4-BE49-F238E27FC236}">
              <a16:creationId xmlns:a16="http://schemas.microsoft.com/office/drawing/2014/main" id="{5212F582-5AA2-4290-BD6D-85D5E2C180F6}"/>
            </a:ext>
          </a:extLst>
        </xdr:cNvPr>
        <xdr:cNvSpPr>
          <a:spLocks noChangeShapeType="1"/>
        </xdr:cNvSpPr>
      </xdr:nvSpPr>
      <xdr:spPr bwMode="auto">
        <a:xfrm>
          <a:off x="4876800"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0</xdr:row>
      <xdr:rowOff>0</xdr:rowOff>
    </xdr:from>
    <xdr:to>
      <xdr:col>5</xdr:col>
      <xdr:colOff>0</xdr:colOff>
      <xdr:row>0</xdr:row>
      <xdr:rowOff>0</xdr:rowOff>
    </xdr:to>
    <xdr:sp macro="" textlink="">
      <xdr:nvSpPr>
        <xdr:cNvPr id="16" name="Line 17">
          <a:extLst>
            <a:ext uri="{FF2B5EF4-FFF2-40B4-BE49-F238E27FC236}">
              <a16:creationId xmlns:a16="http://schemas.microsoft.com/office/drawing/2014/main" id="{ADDB4808-99BC-44D5-8C55-C69558BC91BB}"/>
            </a:ext>
          </a:extLst>
        </xdr:cNvPr>
        <xdr:cNvSpPr>
          <a:spLocks noChangeShapeType="1"/>
        </xdr:cNvSpPr>
      </xdr:nvSpPr>
      <xdr:spPr bwMode="auto">
        <a:xfrm>
          <a:off x="4876800"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0</xdr:row>
      <xdr:rowOff>0</xdr:rowOff>
    </xdr:from>
    <xdr:to>
      <xdr:col>5</xdr:col>
      <xdr:colOff>0</xdr:colOff>
      <xdr:row>0</xdr:row>
      <xdr:rowOff>0</xdr:rowOff>
    </xdr:to>
    <xdr:sp macro="" textlink="">
      <xdr:nvSpPr>
        <xdr:cNvPr id="17" name="Line 18">
          <a:extLst>
            <a:ext uri="{FF2B5EF4-FFF2-40B4-BE49-F238E27FC236}">
              <a16:creationId xmlns:a16="http://schemas.microsoft.com/office/drawing/2014/main" id="{BB53AFEA-CA7F-4F17-8A87-E829C7022445}"/>
            </a:ext>
          </a:extLst>
        </xdr:cNvPr>
        <xdr:cNvSpPr>
          <a:spLocks noChangeShapeType="1"/>
        </xdr:cNvSpPr>
      </xdr:nvSpPr>
      <xdr:spPr bwMode="auto">
        <a:xfrm>
          <a:off x="4876800"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0</xdr:row>
      <xdr:rowOff>0</xdr:rowOff>
    </xdr:from>
    <xdr:to>
      <xdr:col>5</xdr:col>
      <xdr:colOff>0</xdr:colOff>
      <xdr:row>0</xdr:row>
      <xdr:rowOff>0</xdr:rowOff>
    </xdr:to>
    <xdr:sp macro="" textlink="">
      <xdr:nvSpPr>
        <xdr:cNvPr id="18" name="Line 19">
          <a:extLst>
            <a:ext uri="{FF2B5EF4-FFF2-40B4-BE49-F238E27FC236}">
              <a16:creationId xmlns:a16="http://schemas.microsoft.com/office/drawing/2014/main" id="{6FE94327-C88C-4EAB-B85B-E9B745284E77}"/>
            </a:ext>
          </a:extLst>
        </xdr:cNvPr>
        <xdr:cNvSpPr>
          <a:spLocks noChangeShapeType="1"/>
        </xdr:cNvSpPr>
      </xdr:nvSpPr>
      <xdr:spPr bwMode="auto">
        <a:xfrm>
          <a:off x="4876800"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0</xdr:row>
      <xdr:rowOff>0</xdr:rowOff>
    </xdr:from>
    <xdr:to>
      <xdr:col>5</xdr:col>
      <xdr:colOff>0</xdr:colOff>
      <xdr:row>0</xdr:row>
      <xdr:rowOff>0</xdr:rowOff>
    </xdr:to>
    <xdr:sp macro="" textlink="">
      <xdr:nvSpPr>
        <xdr:cNvPr id="19" name="Line 20">
          <a:extLst>
            <a:ext uri="{FF2B5EF4-FFF2-40B4-BE49-F238E27FC236}">
              <a16:creationId xmlns:a16="http://schemas.microsoft.com/office/drawing/2014/main" id="{470BB320-D6E4-4D1F-AF4A-1ED5B4EF60F9}"/>
            </a:ext>
          </a:extLst>
        </xdr:cNvPr>
        <xdr:cNvSpPr>
          <a:spLocks noChangeShapeType="1"/>
        </xdr:cNvSpPr>
      </xdr:nvSpPr>
      <xdr:spPr bwMode="auto">
        <a:xfrm>
          <a:off x="4876800"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0</xdr:row>
      <xdr:rowOff>0</xdr:rowOff>
    </xdr:from>
    <xdr:to>
      <xdr:col>5</xdr:col>
      <xdr:colOff>0</xdr:colOff>
      <xdr:row>0</xdr:row>
      <xdr:rowOff>0</xdr:rowOff>
    </xdr:to>
    <xdr:sp macro="" textlink="">
      <xdr:nvSpPr>
        <xdr:cNvPr id="20" name="Line 21">
          <a:extLst>
            <a:ext uri="{FF2B5EF4-FFF2-40B4-BE49-F238E27FC236}">
              <a16:creationId xmlns:a16="http://schemas.microsoft.com/office/drawing/2014/main" id="{559B66C9-F5B9-4C66-AA2A-3EBF6FA8FACC}"/>
            </a:ext>
          </a:extLst>
        </xdr:cNvPr>
        <xdr:cNvSpPr>
          <a:spLocks noChangeShapeType="1"/>
        </xdr:cNvSpPr>
      </xdr:nvSpPr>
      <xdr:spPr bwMode="auto">
        <a:xfrm>
          <a:off x="4876800"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0</xdr:row>
      <xdr:rowOff>0</xdr:rowOff>
    </xdr:from>
    <xdr:to>
      <xdr:col>5</xdr:col>
      <xdr:colOff>0</xdr:colOff>
      <xdr:row>0</xdr:row>
      <xdr:rowOff>0</xdr:rowOff>
    </xdr:to>
    <xdr:sp macro="" textlink="">
      <xdr:nvSpPr>
        <xdr:cNvPr id="21" name="Line 22">
          <a:extLst>
            <a:ext uri="{FF2B5EF4-FFF2-40B4-BE49-F238E27FC236}">
              <a16:creationId xmlns:a16="http://schemas.microsoft.com/office/drawing/2014/main" id="{50567D7A-8A57-451E-849E-FA5495F49C63}"/>
            </a:ext>
          </a:extLst>
        </xdr:cNvPr>
        <xdr:cNvSpPr>
          <a:spLocks noChangeShapeType="1"/>
        </xdr:cNvSpPr>
      </xdr:nvSpPr>
      <xdr:spPr bwMode="auto">
        <a:xfrm>
          <a:off x="4876800"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0</xdr:row>
      <xdr:rowOff>0</xdr:rowOff>
    </xdr:from>
    <xdr:to>
      <xdr:col>5</xdr:col>
      <xdr:colOff>0</xdr:colOff>
      <xdr:row>0</xdr:row>
      <xdr:rowOff>0</xdr:rowOff>
    </xdr:to>
    <xdr:sp macro="" textlink="">
      <xdr:nvSpPr>
        <xdr:cNvPr id="22" name="Line 23">
          <a:extLst>
            <a:ext uri="{FF2B5EF4-FFF2-40B4-BE49-F238E27FC236}">
              <a16:creationId xmlns:a16="http://schemas.microsoft.com/office/drawing/2014/main" id="{599E3CCA-6D00-4F74-AE25-645BC8567296}"/>
            </a:ext>
          </a:extLst>
        </xdr:cNvPr>
        <xdr:cNvSpPr>
          <a:spLocks noChangeShapeType="1"/>
        </xdr:cNvSpPr>
      </xdr:nvSpPr>
      <xdr:spPr bwMode="auto">
        <a:xfrm>
          <a:off x="4876800"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0</xdr:row>
      <xdr:rowOff>0</xdr:rowOff>
    </xdr:from>
    <xdr:to>
      <xdr:col>5</xdr:col>
      <xdr:colOff>0</xdr:colOff>
      <xdr:row>0</xdr:row>
      <xdr:rowOff>0</xdr:rowOff>
    </xdr:to>
    <xdr:sp macro="" textlink="">
      <xdr:nvSpPr>
        <xdr:cNvPr id="23" name="Line 24">
          <a:extLst>
            <a:ext uri="{FF2B5EF4-FFF2-40B4-BE49-F238E27FC236}">
              <a16:creationId xmlns:a16="http://schemas.microsoft.com/office/drawing/2014/main" id="{20910E9F-1434-429F-B77C-89625BB28AE7}"/>
            </a:ext>
          </a:extLst>
        </xdr:cNvPr>
        <xdr:cNvSpPr>
          <a:spLocks noChangeShapeType="1"/>
        </xdr:cNvSpPr>
      </xdr:nvSpPr>
      <xdr:spPr bwMode="auto">
        <a:xfrm>
          <a:off x="4876800"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oneCellAnchor>
    <xdr:from>
      <xdr:col>1</xdr:col>
      <xdr:colOff>9525</xdr:colOff>
      <xdr:row>0</xdr:row>
      <xdr:rowOff>161926</xdr:rowOff>
    </xdr:from>
    <xdr:ext cx="1485900" cy="714374"/>
    <xdr:pic>
      <xdr:nvPicPr>
        <xdr:cNvPr id="26" name="Picture 25">
          <a:extLst>
            <a:ext uri="{FF2B5EF4-FFF2-40B4-BE49-F238E27FC236}">
              <a16:creationId xmlns:a16="http://schemas.microsoft.com/office/drawing/2014/main" id="{13143DD4-E996-47E9-BAA5-160A5A3FD1E2}"/>
            </a:ext>
          </a:extLst>
        </xdr:cNvPr>
        <xdr:cNvPicPr>
          <a:picLocks noChangeAspect="1"/>
        </xdr:cNvPicPr>
      </xdr:nvPicPr>
      <xdr:blipFill>
        <a:blip xmlns:r="http://schemas.openxmlformats.org/officeDocument/2006/relationships" r:embed="rId1" cstate="print"/>
        <a:stretch>
          <a:fillRect/>
        </a:stretch>
      </xdr:blipFill>
      <xdr:spPr>
        <a:xfrm>
          <a:off x="180975" y="161926"/>
          <a:ext cx="1485900" cy="714374"/>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4</xdr:col>
      <xdr:colOff>64659</xdr:colOff>
      <xdr:row>42</xdr:row>
      <xdr:rowOff>9525</xdr:rowOff>
    </xdr:from>
    <xdr:to>
      <xdr:col>4</xdr:col>
      <xdr:colOff>1262063</xdr:colOff>
      <xdr:row>45</xdr:row>
      <xdr:rowOff>0</xdr:rowOff>
    </xdr:to>
    <xdr:pic>
      <xdr:nvPicPr>
        <xdr:cNvPr id="2" name="Picture 1">
          <a:extLst>
            <a:ext uri="{FF2B5EF4-FFF2-40B4-BE49-F238E27FC236}">
              <a16:creationId xmlns:a16="http://schemas.microsoft.com/office/drawing/2014/main" id="{10C3BF28-EFEC-4123-98E2-74416D4582F9}"/>
            </a:ext>
          </a:extLst>
        </xdr:cNvPr>
        <xdr:cNvPicPr>
          <a:picLocks noChangeAspect="1"/>
        </xdr:cNvPicPr>
      </xdr:nvPicPr>
      <xdr:blipFill>
        <a:blip xmlns:r="http://schemas.openxmlformats.org/officeDocument/2006/relationships" r:embed="rId1" cstate="print"/>
        <a:stretch>
          <a:fillRect/>
        </a:stretch>
      </xdr:blipFill>
      <xdr:spPr>
        <a:xfrm>
          <a:off x="6113034" y="19135725"/>
          <a:ext cx="1197404" cy="61912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jackqs-my.sharepoint.com/Documents%20and%20Settings/Gary%20R%20Wilson/My%20Documents/My%20Documents/Chris's%20Files/Aviemore%20and%20Highland%20Developments/Newtonmore/BOQ%20Arithmetic%20Check%20-%20Tulloch%20Rev%20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n items 0"/>
      <sheetName val="General Items"/>
      <sheetName val="Gen Items 2"/>
      <sheetName val="Gen items summ"/>
      <sheetName val="Roads Pavmnts"/>
      <sheetName val="Roads 2"/>
      <sheetName val="Roads 3"/>
      <sheetName val="Roads 4"/>
      <sheetName val="Roads 5"/>
      <sheetName val="Road Summary"/>
      <sheetName val="Foul sewers 1"/>
      <sheetName val="Foul sewers 2"/>
      <sheetName val="Foul Summary"/>
      <sheetName val="Foul Tails"/>
      <sheetName val="tails summary"/>
      <sheetName val="Road drainage"/>
      <sheetName val="road drain 2"/>
      <sheetName val="road d summ"/>
      <sheetName val="services 1"/>
      <sheetName val="services 2"/>
      <sheetName val="services 3"/>
      <sheetName val="service summary"/>
      <sheetName val="area 2 roads"/>
      <sheetName val="roads summary"/>
      <sheetName val="area 2 sewers"/>
      <sheetName val="sewers 2"/>
      <sheetName val="sewer summary"/>
      <sheetName val="area 2 rd drain"/>
      <sheetName val="drain summary"/>
      <sheetName val="Water"/>
      <sheetName val="SUMMARY"/>
      <sheetName val="gen items 0:General Items"/>
      <sheetName val="Builderwork"/>
    </sheetNames>
    <sheetDataSet>
      <sheetData sheetId="0"/>
      <sheetData sheetId="1" refreshError="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efreshError="1"/>
      <sheetData sheetId="32" refreshError="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hyperlink" Target="mailto:ross.murray@ryden.co.uk" TargetMode="External"/><Relationship Id="rId2" Type="http://schemas.openxmlformats.org/officeDocument/2006/relationships/hyperlink" Target="mailto:peter.macdonald@ore.catapult.org.uk" TargetMode="External"/><Relationship Id="rId1" Type="http://schemas.openxmlformats.org/officeDocument/2006/relationships/hyperlink" Target="mailto:david@davidjack-associates.com" TargetMode="External"/><Relationship Id="rId4"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E66"/>
  <sheetViews>
    <sheetView showGridLines="0" tabSelected="1" view="pageBreakPreview" zoomScaleNormal="100" zoomScaleSheetLayoutView="100" workbookViewId="0">
      <selection activeCell="C24" sqref="C24"/>
    </sheetView>
  </sheetViews>
  <sheetFormatPr defaultColWidth="9.1796875" defaultRowHeight="14" x14ac:dyDescent="0.3"/>
  <cols>
    <col min="1" max="1" width="2.54296875" style="20" customWidth="1"/>
    <col min="2" max="3" width="21.453125" style="20" customWidth="1"/>
    <col min="4" max="4" width="24.54296875" style="20" customWidth="1"/>
    <col min="5" max="5" width="21" style="20" customWidth="1"/>
    <col min="6" max="16384" width="9.1796875" style="1"/>
  </cols>
  <sheetData>
    <row r="2" spans="1:5" x14ac:dyDescent="0.3">
      <c r="A2" s="2"/>
      <c r="B2" s="3"/>
      <c r="C2" s="4"/>
      <c r="D2" s="5" t="s">
        <v>0</v>
      </c>
      <c r="E2" s="4"/>
    </row>
    <row r="3" spans="1:5" x14ac:dyDescent="0.3">
      <c r="A3" s="2"/>
      <c r="B3" s="6"/>
      <c r="C3" s="4"/>
      <c r="D3" s="5" t="s">
        <v>1</v>
      </c>
      <c r="E3" s="7">
        <f>Summary!E41</f>
        <v>70000</v>
      </c>
    </row>
    <row r="4" spans="1:5" x14ac:dyDescent="0.3">
      <c r="A4" s="2"/>
      <c r="B4" s="6"/>
      <c r="C4" s="4"/>
      <c r="D4" s="5" t="s">
        <v>2</v>
      </c>
      <c r="E4" s="4"/>
    </row>
    <row r="5" spans="1:5" x14ac:dyDescent="0.3">
      <c r="A5" s="2"/>
      <c r="B5" s="6"/>
      <c r="C5" s="4"/>
      <c r="D5" s="5"/>
      <c r="E5" s="4"/>
    </row>
    <row r="6" spans="1:5" x14ac:dyDescent="0.3">
      <c r="A6" s="2"/>
      <c r="B6" s="6"/>
      <c r="C6" s="4"/>
      <c r="D6" s="4"/>
      <c r="E6" s="4"/>
    </row>
    <row r="7" spans="1:5" ht="36" customHeight="1" x14ac:dyDescent="0.3">
      <c r="A7" s="8"/>
      <c r="B7" s="9"/>
      <c r="C7" s="708" t="s">
        <v>3</v>
      </c>
      <c r="D7" s="708"/>
      <c r="E7" s="10"/>
    </row>
    <row r="8" spans="1:5" x14ac:dyDescent="0.3">
      <c r="A8" s="2"/>
      <c r="B8" s="6"/>
      <c r="C8" s="4"/>
      <c r="D8" s="4"/>
      <c r="E8" s="4"/>
    </row>
    <row r="9" spans="1:5" ht="31.5" customHeight="1" x14ac:dyDescent="0.3">
      <c r="A9" s="2"/>
      <c r="B9" s="6"/>
      <c r="C9" s="707" t="s">
        <v>4</v>
      </c>
      <c r="D9" s="707"/>
      <c r="E9" s="4"/>
    </row>
    <row r="10" spans="1:5" x14ac:dyDescent="0.3">
      <c r="A10" s="2"/>
      <c r="B10" s="6"/>
      <c r="C10" s="707" t="s">
        <v>5</v>
      </c>
      <c r="D10" s="707"/>
      <c r="E10" s="4"/>
    </row>
    <row r="11" spans="1:5" x14ac:dyDescent="0.3">
      <c r="A11" s="2"/>
      <c r="B11" s="6"/>
      <c r="C11" s="707" t="s">
        <v>6</v>
      </c>
      <c r="D11" s="707"/>
      <c r="E11" s="4"/>
    </row>
    <row r="12" spans="1:5" x14ac:dyDescent="0.3">
      <c r="A12" s="2"/>
      <c r="B12" s="6"/>
      <c r="C12" s="709"/>
      <c r="D12" s="709"/>
      <c r="E12" s="4"/>
    </row>
    <row r="13" spans="1:5" x14ac:dyDescent="0.3">
      <c r="A13" s="2"/>
      <c r="B13" s="6"/>
      <c r="C13" s="707"/>
      <c r="D13" s="707"/>
      <c r="E13" s="4"/>
    </row>
    <row r="14" spans="1:5" x14ac:dyDescent="0.3">
      <c r="A14" s="2"/>
      <c r="B14" s="6"/>
      <c r="C14" s="309"/>
      <c r="D14" s="309"/>
      <c r="E14" s="4"/>
    </row>
    <row r="15" spans="1:5" x14ac:dyDescent="0.3">
      <c r="A15" s="2"/>
      <c r="B15" s="6"/>
      <c r="C15" s="4"/>
      <c r="D15" s="4"/>
      <c r="E15" s="4"/>
    </row>
    <row r="16" spans="1:5" x14ac:dyDescent="0.3">
      <c r="A16" s="2"/>
      <c r="B16" s="6"/>
      <c r="C16" s="707" t="s">
        <v>7</v>
      </c>
      <c r="D16" s="707"/>
      <c r="E16" s="4"/>
    </row>
    <row r="17" spans="1:5" x14ac:dyDescent="0.3">
      <c r="A17" s="2"/>
      <c r="B17" s="6"/>
      <c r="C17" s="707" t="s">
        <v>8</v>
      </c>
      <c r="D17" s="707"/>
      <c r="E17" s="309"/>
    </row>
    <row r="18" spans="1:5" x14ac:dyDescent="0.3">
      <c r="A18" s="2"/>
      <c r="B18" s="6"/>
      <c r="C18" s="707" t="s">
        <v>9</v>
      </c>
      <c r="D18" s="707"/>
      <c r="E18" s="4"/>
    </row>
    <row r="19" spans="1:5" x14ac:dyDescent="0.3">
      <c r="A19" s="2"/>
      <c r="B19" s="6"/>
      <c r="C19" s="707" t="s">
        <v>10</v>
      </c>
      <c r="D19" s="707"/>
      <c r="E19" s="309"/>
    </row>
    <row r="20" spans="1:5" x14ac:dyDescent="0.3">
      <c r="A20" s="2"/>
      <c r="B20" s="6"/>
      <c r="C20" s="707" t="s">
        <v>11</v>
      </c>
      <c r="D20" s="707"/>
      <c r="E20" s="309"/>
    </row>
    <row r="21" spans="1:5" x14ac:dyDescent="0.3">
      <c r="A21" s="2"/>
      <c r="B21" s="6"/>
      <c r="C21" s="309"/>
      <c r="D21" s="309"/>
      <c r="E21" s="309"/>
    </row>
    <row r="22" spans="1:5" x14ac:dyDescent="0.3">
      <c r="A22" s="11"/>
      <c r="B22" s="12"/>
      <c r="C22" s="13"/>
      <c r="D22" s="13"/>
      <c r="E22" s="13"/>
    </row>
    <row r="23" spans="1:5" x14ac:dyDescent="0.3">
      <c r="A23" s="11"/>
      <c r="B23" s="12"/>
      <c r="C23" s="13"/>
      <c r="D23" s="13"/>
      <c r="E23" s="13"/>
    </row>
    <row r="24" spans="1:5" x14ac:dyDescent="0.3">
      <c r="A24" s="2"/>
      <c r="B24" s="6"/>
      <c r="C24" s="309"/>
      <c r="D24" s="309"/>
      <c r="E24" s="309"/>
    </row>
    <row r="25" spans="1:5" x14ac:dyDescent="0.3">
      <c r="A25" s="14"/>
      <c r="B25" s="15" t="s">
        <v>12</v>
      </c>
      <c r="C25" s="15" t="s">
        <v>13</v>
      </c>
      <c r="D25" s="15" t="s">
        <v>14</v>
      </c>
      <c r="E25" s="15" t="s">
        <v>15</v>
      </c>
    </row>
    <row r="26" spans="1:5" s="105" customFormat="1" x14ac:dyDescent="0.35">
      <c r="A26" s="103"/>
      <c r="B26" s="104" t="s">
        <v>16</v>
      </c>
      <c r="C26" s="104" t="s">
        <v>17</v>
      </c>
      <c r="D26" s="104" t="s">
        <v>18</v>
      </c>
      <c r="E26" s="104" t="s">
        <v>19</v>
      </c>
    </row>
    <row r="27" spans="1:5" s="105" customFormat="1" ht="23" x14ac:dyDescent="0.35">
      <c r="A27" s="103"/>
      <c r="B27" s="104"/>
      <c r="C27" s="104" t="s">
        <v>20</v>
      </c>
      <c r="D27" s="104" t="s">
        <v>21</v>
      </c>
      <c r="E27" s="104" t="s">
        <v>22</v>
      </c>
    </row>
    <row r="28" spans="1:5" s="105" customFormat="1" x14ac:dyDescent="0.35">
      <c r="A28" s="106"/>
      <c r="B28" s="104"/>
      <c r="C28" s="104" t="s">
        <v>23</v>
      </c>
      <c r="D28" s="104" t="s">
        <v>24</v>
      </c>
      <c r="E28" s="104" t="s">
        <v>25</v>
      </c>
    </row>
    <row r="29" spans="1:5" s="105" customFormat="1" x14ac:dyDescent="0.35">
      <c r="A29" s="106"/>
      <c r="B29" s="104"/>
      <c r="C29" s="104" t="s">
        <v>26</v>
      </c>
      <c r="D29" s="104" t="s">
        <v>27</v>
      </c>
      <c r="E29" s="104" t="s">
        <v>28</v>
      </c>
    </row>
    <row r="30" spans="1:5" s="105" customFormat="1" x14ac:dyDescent="0.35">
      <c r="A30" s="106"/>
      <c r="B30" s="104"/>
      <c r="C30" s="104" t="s">
        <v>29</v>
      </c>
      <c r="D30" s="104" t="s">
        <v>30</v>
      </c>
      <c r="E30" s="104" t="s">
        <v>27</v>
      </c>
    </row>
    <row r="31" spans="1:5" s="105" customFormat="1" x14ac:dyDescent="0.35">
      <c r="A31" s="106"/>
      <c r="B31" s="104"/>
      <c r="C31" s="104" t="s">
        <v>31</v>
      </c>
      <c r="D31" s="104"/>
      <c r="E31" s="104" t="s">
        <v>32</v>
      </c>
    </row>
    <row r="32" spans="1:5" s="105" customFormat="1" x14ac:dyDescent="0.35">
      <c r="A32" s="106"/>
      <c r="B32" s="104"/>
      <c r="C32" s="104"/>
      <c r="D32" s="104"/>
      <c r="E32" s="104"/>
    </row>
    <row r="33" spans="1:5" s="105" customFormat="1" x14ac:dyDescent="0.35">
      <c r="A33" s="106"/>
      <c r="B33" s="104" t="s">
        <v>33</v>
      </c>
      <c r="C33" s="104" t="s">
        <v>34</v>
      </c>
      <c r="D33" s="104" t="s">
        <v>35</v>
      </c>
      <c r="E33" s="104" t="s">
        <v>36</v>
      </c>
    </row>
    <row r="34" spans="1:5" s="105" customFormat="1" x14ac:dyDescent="0.35">
      <c r="A34" s="106"/>
      <c r="B34" s="17"/>
      <c r="C34" s="107"/>
      <c r="D34" s="17"/>
      <c r="E34" s="17"/>
    </row>
    <row r="35" spans="1:5" s="105" customFormat="1" x14ac:dyDescent="0.35">
      <c r="A35" s="103"/>
      <c r="B35" s="107"/>
      <c r="C35" s="107"/>
      <c r="D35" s="107"/>
      <c r="E35" s="107"/>
    </row>
    <row r="36" spans="1:5" s="105" customFormat="1" x14ac:dyDescent="0.35">
      <c r="A36" s="103"/>
      <c r="B36" s="107" t="s">
        <v>37</v>
      </c>
      <c r="C36" s="107" t="s">
        <v>38</v>
      </c>
      <c r="D36" s="107" t="s">
        <v>39</v>
      </c>
      <c r="E36" s="107"/>
    </row>
    <row r="37" spans="1:5" s="105" customFormat="1" x14ac:dyDescent="0.35">
      <c r="A37" s="103"/>
      <c r="B37" s="104" t="s">
        <v>40</v>
      </c>
      <c r="C37" s="104" t="s">
        <v>19</v>
      </c>
      <c r="D37" s="104" t="s">
        <v>41</v>
      </c>
      <c r="E37" s="104"/>
    </row>
    <row r="38" spans="1:5" s="105" customFormat="1" ht="25.5" customHeight="1" x14ac:dyDescent="0.35">
      <c r="A38" s="106"/>
      <c r="B38" s="104" t="s">
        <v>42</v>
      </c>
      <c r="C38" s="104" t="s">
        <v>22</v>
      </c>
      <c r="D38" s="104"/>
      <c r="E38" s="107"/>
    </row>
    <row r="39" spans="1:5" s="105" customFormat="1" x14ac:dyDescent="0.35">
      <c r="A39" s="106"/>
      <c r="B39" s="441" t="s">
        <v>43</v>
      </c>
      <c r="C39" s="104" t="s">
        <v>25</v>
      </c>
      <c r="D39" s="104"/>
      <c r="E39" s="107"/>
    </row>
    <row r="40" spans="1:5" s="105" customFormat="1" x14ac:dyDescent="0.35">
      <c r="A40" s="106"/>
      <c r="B40" s="104" t="s">
        <v>44</v>
      </c>
      <c r="C40" s="104" t="s">
        <v>28</v>
      </c>
      <c r="D40" s="104"/>
      <c r="E40" s="107"/>
    </row>
    <row r="41" spans="1:5" s="105" customFormat="1" x14ac:dyDescent="0.35">
      <c r="A41" s="106"/>
      <c r="B41" s="104" t="s">
        <v>27</v>
      </c>
      <c r="C41" s="104" t="s">
        <v>27</v>
      </c>
      <c r="D41" s="104"/>
      <c r="E41" s="107"/>
    </row>
    <row r="42" spans="1:5" s="105" customFormat="1" x14ac:dyDescent="0.35">
      <c r="A42" s="106"/>
      <c r="B42" s="104" t="s">
        <v>45</v>
      </c>
      <c r="C42" s="104" t="s">
        <v>32</v>
      </c>
      <c r="D42" s="104"/>
      <c r="E42" s="107"/>
    </row>
    <row r="43" spans="1:5" s="105" customFormat="1" x14ac:dyDescent="0.35">
      <c r="A43" s="106"/>
      <c r="B43" s="104"/>
      <c r="C43" s="104"/>
      <c r="D43" s="107"/>
      <c r="E43" s="107"/>
    </row>
    <row r="44" spans="1:5" s="105" customFormat="1" x14ac:dyDescent="0.35">
      <c r="A44" s="106"/>
      <c r="B44" s="104" t="s">
        <v>46</v>
      </c>
      <c r="C44" s="104" t="s">
        <v>36</v>
      </c>
      <c r="D44" s="107"/>
      <c r="E44" s="107"/>
    </row>
    <row r="45" spans="1:5" x14ac:dyDescent="0.3">
      <c r="A45" s="16"/>
      <c r="B45" s="15"/>
      <c r="C45" s="308"/>
      <c r="D45" s="15"/>
      <c r="E45" s="15"/>
    </row>
    <row r="46" spans="1:5" x14ac:dyDescent="0.3">
      <c r="A46" s="16"/>
      <c r="B46" s="15"/>
      <c r="C46" s="308"/>
      <c r="D46" s="15"/>
      <c r="E46" s="15"/>
    </row>
    <row r="47" spans="1:5" x14ac:dyDescent="0.3">
      <c r="A47" s="16"/>
      <c r="B47" s="15"/>
      <c r="C47" s="705" t="s">
        <v>47</v>
      </c>
      <c r="D47" s="706"/>
      <c r="E47" s="15"/>
    </row>
    <row r="48" spans="1:5" x14ac:dyDescent="0.3">
      <c r="A48" s="18"/>
      <c r="B48" s="19"/>
      <c r="C48" s="18"/>
      <c r="D48" s="18"/>
      <c r="E48" s="123" t="s">
        <v>48</v>
      </c>
    </row>
    <row r="54" spans="3:3" x14ac:dyDescent="0.3">
      <c r="C54" s="21"/>
    </row>
    <row r="55" spans="3:3" x14ac:dyDescent="0.3">
      <c r="C55" s="21"/>
    </row>
    <row r="56" spans="3:3" x14ac:dyDescent="0.3">
      <c r="C56" s="21"/>
    </row>
    <row r="57" spans="3:3" x14ac:dyDescent="0.3">
      <c r="C57" s="21"/>
    </row>
    <row r="58" spans="3:3" x14ac:dyDescent="0.3">
      <c r="C58" s="21"/>
    </row>
    <row r="62" spans="3:3" x14ac:dyDescent="0.3">
      <c r="C62" s="21"/>
    </row>
    <row r="66" spans="3:3" x14ac:dyDescent="0.3">
      <c r="C66" s="21"/>
    </row>
  </sheetData>
  <sheetProtection algorithmName="SHA-512" hashValue="UPvU8XUHx/QAxH1RwyT/uy8M9r3uFydHJgsyjnS906zkXf/eXPDMXzAcZhu5i5oZC/eNsKhghMAFoQtOkAmooA==" saltValue="M4VPmrnMXeBxYlMcmo3ILA==" spinCount="100000" sheet="1" objects="1" scenarios="1"/>
  <mergeCells count="12">
    <mergeCell ref="C47:D47"/>
    <mergeCell ref="C20:D20"/>
    <mergeCell ref="C7:D7"/>
    <mergeCell ref="C9:D9"/>
    <mergeCell ref="C10:D10"/>
    <mergeCell ref="C11:D11"/>
    <mergeCell ref="C12:D12"/>
    <mergeCell ref="C13:D13"/>
    <mergeCell ref="C16:D16"/>
    <mergeCell ref="C17:D17"/>
    <mergeCell ref="C18:D18"/>
    <mergeCell ref="C19:D19"/>
  </mergeCells>
  <printOptions horizontalCentered="1"/>
  <pageMargins left="0.5" right="0.23" top="0.5" bottom="0.5" header="0.31" footer="0.39370078740157499"/>
  <pageSetup paperSize="9" scale="99" orientation="portrait" horizontalDpi="4294967292"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52CEC1-1297-4DC2-8F9B-BDF6E33FBE86}">
  <dimension ref="A1:L454"/>
  <sheetViews>
    <sheetView view="pageBreakPreview" topLeftCell="A404" zoomScale="112" zoomScaleNormal="100" zoomScaleSheetLayoutView="112" workbookViewId="0">
      <selection activeCell="B450" sqref="B450:D450"/>
    </sheetView>
  </sheetViews>
  <sheetFormatPr defaultColWidth="9.1796875" defaultRowHeight="14" outlineLevelRow="1" outlineLevelCol="1" x14ac:dyDescent="0.3"/>
  <cols>
    <col min="1" max="1" width="11.1796875" style="132" customWidth="1"/>
    <col min="2" max="2" width="33.26953125" style="48" customWidth="1"/>
    <col min="3" max="3" width="36.26953125" style="48" customWidth="1"/>
    <col min="4" max="4" width="7.81640625" style="48" customWidth="1"/>
    <col min="5" max="5" width="8" style="120" hidden="1" customWidth="1" outlineLevel="1"/>
    <col min="6" max="6" width="7" style="48" hidden="1" customWidth="1" outlineLevel="1"/>
    <col min="7" max="7" width="11" style="48" hidden="1" customWidth="1" outlineLevel="1"/>
    <col min="8" max="8" width="11" style="48" customWidth="1" collapsed="1"/>
    <col min="9" max="9" width="8" style="120" hidden="1" customWidth="1" outlineLevel="1"/>
    <col min="10" max="10" width="6.54296875" style="48" hidden="1" customWidth="1" outlineLevel="1"/>
    <col min="11" max="11" width="11" style="48" hidden="1" customWidth="1" outlineLevel="1"/>
    <col min="12" max="12" width="11" style="48" customWidth="1" collapsed="1"/>
    <col min="13" max="16384" width="9.1796875" style="48"/>
  </cols>
  <sheetData>
    <row r="1" spans="1:12" x14ac:dyDescent="0.3">
      <c r="A1" s="132" t="s">
        <v>1622</v>
      </c>
      <c r="B1" s="137" t="s">
        <v>1623</v>
      </c>
      <c r="C1" s="132"/>
      <c r="D1" s="132"/>
      <c r="E1" s="827" t="s">
        <v>54</v>
      </c>
      <c r="F1" s="827"/>
      <c r="G1" s="827"/>
      <c r="H1" s="827"/>
      <c r="I1" s="827"/>
      <c r="J1" s="827"/>
      <c r="K1" s="827"/>
      <c r="L1" s="827"/>
    </row>
    <row r="2" spans="1:12" x14ac:dyDescent="0.3">
      <c r="A2" s="132" t="s">
        <v>1624</v>
      </c>
      <c r="B2" s="138" t="s">
        <v>48</v>
      </c>
      <c r="C2" s="132"/>
      <c r="D2" s="132"/>
      <c r="E2" s="828"/>
      <c r="F2" s="828"/>
      <c r="G2" s="828"/>
      <c r="H2" s="828"/>
      <c r="I2" s="828"/>
      <c r="J2" s="828"/>
      <c r="K2" s="828"/>
      <c r="L2" s="828"/>
    </row>
    <row r="3" spans="1:12" s="142" customFormat="1" ht="28" x14ac:dyDescent="0.3">
      <c r="A3" s="139" t="s">
        <v>1625</v>
      </c>
      <c r="B3" s="139" t="s">
        <v>1626</v>
      </c>
      <c r="C3" s="140"/>
      <c r="D3" s="141"/>
      <c r="E3" s="829" t="s">
        <v>1627</v>
      </c>
      <c r="F3" s="830"/>
      <c r="G3" s="830"/>
      <c r="H3" s="831"/>
      <c r="I3" s="829" t="s">
        <v>1628</v>
      </c>
      <c r="J3" s="830"/>
      <c r="K3" s="830"/>
      <c r="L3" s="831"/>
    </row>
    <row r="4" spans="1:12" s="142" customFormat="1" ht="33" customHeight="1" x14ac:dyDescent="0.3">
      <c r="A4" s="139"/>
      <c r="B4" s="139"/>
      <c r="C4" s="140"/>
      <c r="D4" s="141"/>
      <c r="E4" s="143" t="s">
        <v>1629</v>
      </c>
      <c r="F4" s="139" t="s">
        <v>1630</v>
      </c>
      <c r="G4" s="139" t="s">
        <v>1631</v>
      </c>
      <c r="H4" s="139"/>
      <c r="I4" s="143" t="s">
        <v>1629</v>
      </c>
      <c r="J4" s="139" t="s">
        <v>1630</v>
      </c>
      <c r="K4" s="139" t="s">
        <v>1631</v>
      </c>
      <c r="L4" s="139"/>
    </row>
    <row r="5" spans="1:12" x14ac:dyDescent="0.3">
      <c r="A5" s="144"/>
      <c r="B5" s="145"/>
      <c r="C5" s="146"/>
      <c r="D5" s="147"/>
      <c r="E5" s="148"/>
      <c r="F5" s="145"/>
      <c r="G5" s="149" t="s">
        <v>1632</v>
      </c>
      <c r="H5" s="149" t="s">
        <v>1632</v>
      </c>
      <c r="I5" s="148"/>
      <c r="J5" s="145"/>
      <c r="K5" s="149" t="s">
        <v>1632</v>
      </c>
      <c r="L5" s="149" t="s">
        <v>1632</v>
      </c>
    </row>
    <row r="6" spans="1:12" ht="25.5" customHeight="1" x14ac:dyDescent="0.3">
      <c r="A6" s="150">
        <v>1</v>
      </c>
      <c r="B6" s="151" t="s">
        <v>54</v>
      </c>
      <c r="C6" s="152"/>
      <c r="D6" s="153"/>
      <c r="E6" s="154"/>
      <c r="F6" s="151"/>
      <c r="G6" s="151"/>
      <c r="H6" s="155">
        <f>H7+H41</f>
        <v>0</v>
      </c>
      <c r="I6" s="154"/>
      <c r="J6" s="151"/>
      <c r="K6" s="151"/>
      <c r="L6" s="155">
        <f>L7+L41</f>
        <v>0</v>
      </c>
    </row>
    <row r="7" spans="1:12" s="64" customFormat="1" ht="20.149999999999999" customHeight="1" x14ac:dyDescent="0.3">
      <c r="A7" s="156">
        <v>1.1000000000000001</v>
      </c>
      <c r="B7" s="157" t="s">
        <v>1633</v>
      </c>
      <c r="C7" s="158"/>
      <c r="D7" s="159"/>
      <c r="E7" s="160"/>
      <c r="F7" s="157"/>
      <c r="G7" s="157"/>
      <c r="H7" s="161">
        <f>H8+H22+H32</f>
        <v>0</v>
      </c>
      <c r="I7" s="160"/>
      <c r="J7" s="157"/>
      <c r="K7" s="157"/>
      <c r="L7" s="161">
        <f>L8+L22+L32</f>
        <v>0</v>
      </c>
    </row>
    <row r="8" spans="1:12" ht="20.149999999999999" customHeight="1" x14ac:dyDescent="0.3">
      <c r="A8" s="162" t="s">
        <v>119</v>
      </c>
      <c r="B8" s="163" t="s">
        <v>1634</v>
      </c>
      <c r="C8" s="164"/>
      <c r="D8" s="165"/>
      <c r="E8" s="166"/>
      <c r="F8" s="167"/>
      <c r="G8" s="167"/>
      <c r="H8" s="168">
        <f>H9+H15+H17</f>
        <v>0</v>
      </c>
      <c r="I8" s="166"/>
      <c r="J8" s="167"/>
      <c r="K8" s="167"/>
      <c r="L8" s="168">
        <f>L9+L15+L17</f>
        <v>0</v>
      </c>
    </row>
    <row r="9" spans="1:12" ht="24.75" customHeight="1" collapsed="1" x14ac:dyDescent="0.3">
      <c r="A9" s="169" t="s">
        <v>121</v>
      </c>
      <c r="B9" s="832" t="s">
        <v>1635</v>
      </c>
      <c r="C9" s="833"/>
      <c r="D9" s="834"/>
      <c r="E9" s="215"/>
      <c r="F9" s="216" t="s">
        <v>1636</v>
      </c>
      <c r="G9" s="217"/>
      <c r="H9" s="218">
        <v>0</v>
      </c>
      <c r="I9" s="215">
        <v>1</v>
      </c>
      <c r="J9" s="216" t="s">
        <v>1637</v>
      </c>
      <c r="K9" s="217"/>
      <c r="L9" s="218">
        <f>SUM(L10:L14)+(I9*K9)</f>
        <v>0</v>
      </c>
    </row>
    <row r="10" spans="1:12" ht="30.75" hidden="1" customHeight="1" outlineLevel="1" x14ac:dyDescent="0.3">
      <c r="A10" s="170"/>
      <c r="B10" s="835" t="s">
        <v>1638</v>
      </c>
      <c r="C10" s="836"/>
      <c r="D10" s="837"/>
      <c r="E10" s="219"/>
      <c r="F10" s="220" t="s">
        <v>1636</v>
      </c>
      <c r="G10" s="220"/>
      <c r="H10" s="221">
        <f>E10*G10</f>
        <v>0</v>
      </c>
      <c r="I10" s="219">
        <v>1</v>
      </c>
      <c r="J10" s="220" t="s">
        <v>1637</v>
      </c>
      <c r="K10" s="220"/>
      <c r="L10" s="221">
        <f>I10*K10</f>
        <v>0</v>
      </c>
    </row>
    <row r="11" spans="1:12" ht="31.5" hidden="1" customHeight="1" outlineLevel="1" x14ac:dyDescent="0.3">
      <c r="A11" s="170"/>
      <c r="B11" s="835" t="s">
        <v>1639</v>
      </c>
      <c r="C11" s="836"/>
      <c r="D11" s="837"/>
      <c r="E11" s="219"/>
      <c r="F11" s="220" t="s">
        <v>1636</v>
      </c>
      <c r="G11" s="220"/>
      <c r="H11" s="221">
        <f t="shared" ref="H11:H14" si="0">E11*G11</f>
        <v>0</v>
      </c>
      <c r="I11" s="219">
        <v>1</v>
      </c>
      <c r="J11" s="220" t="s">
        <v>1637</v>
      </c>
      <c r="K11" s="220"/>
      <c r="L11" s="221">
        <f t="shared" ref="L11:L14" si="1">I11*K11</f>
        <v>0</v>
      </c>
    </row>
    <row r="12" spans="1:12" ht="30" hidden="1" customHeight="1" outlineLevel="1" x14ac:dyDescent="0.3">
      <c r="A12" s="170"/>
      <c r="B12" s="835" t="s">
        <v>1640</v>
      </c>
      <c r="C12" s="836"/>
      <c r="D12" s="837"/>
      <c r="E12" s="219"/>
      <c r="F12" s="220" t="s">
        <v>1636</v>
      </c>
      <c r="G12" s="220"/>
      <c r="H12" s="221">
        <f t="shared" si="0"/>
        <v>0</v>
      </c>
      <c r="I12" s="219">
        <v>1</v>
      </c>
      <c r="J12" s="220" t="s">
        <v>1637</v>
      </c>
      <c r="K12" s="220"/>
      <c r="L12" s="221">
        <f t="shared" si="1"/>
        <v>0</v>
      </c>
    </row>
    <row r="13" spans="1:12" ht="30" hidden="1" customHeight="1" outlineLevel="1" x14ac:dyDescent="0.3">
      <c r="A13" s="170"/>
      <c r="B13" s="835" t="s">
        <v>1641</v>
      </c>
      <c r="C13" s="836"/>
      <c r="D13" s="837"/>
      <c r="E13" s="219"/>
      <c r="F13" s="220" t="s">
        <v>1636</v>
      </c>
      <c r="G13" s="220"/>
      <c r="H13" s="221">
        <f t="shared" si="0"/>
        <v>0</v>
      </c>
      <c r="I13" s="219">
        <v>1</v>
      </c>
      <c r="J13" s="220" t="s">
        <v>1637</v>
      </c>
      <c r="K13" s="220"/>
      <c r="L13" s="221">
        <f t="shared" si="1"/>
        <v>0</v>
      </c>
    </row>
    <row r="14" spans="1:12" hidden="1" outlineLevel="1" x14ac:dyDescent="0.3">
      <c r="A14" s="170"/>
      <c r="B14" s="835" t="s">
        <v>1642</v>
      </c>
      <c r="C14" s="836"/>
      <c r="D14" s="837"/>
      <c r="E14" s="219"/>
      <c r="F14" s="220" t="s">
        <v>1636</v>
      </c>
      <c r="G14" s="220"/>
      <c r="H14" s="221">
        <f t="shared" si="0"/>
        <v>0</v>
      </c>
      <c r="I14" s="219">
        <v>1</v>
      </c>
      <c r="J14" s="220" t="s">
        <v>1637</v>
      </c>
      <c r="K14" s="220"/>
      <c r="L14" s="221">
        <f t="shared" si="1"/>
        <v>0</v>
      </c>
    </row>
    <row r="15" spans="1:12" ht="20.149999999999999" customHeight="1" collapsed="1" x14ac:dyDescent="0.3">
      <c r="A15" s="170" t="s">
        <v>124</v>
      </c>
      <c r="B15" s="849" t="s">
        <v>1643</v>
      </c>
      <c r="C15" s="850"/>
      <c r="D15" s="851"/>
      <c r="E15" s="222"/>
      <c r="F15" s="216" t="s">
        <v>1636</v>
      </c>
      <c r="G15" s="223"/>
      <c r="H15" s="224">
        <f>SUM(H16)+(E15*G15)</f>
        <v>0</v>
      </c>
      <c r="I15" s="222">
        <v>1</v>
      </c>
      <c r="J15" s="216" t="s">
        <v>1637</v>
      </c>
      <c r="K15" s="223"/>
      <c r="L15" s="224">
        <f>SUM(L16)+(I15*K15)</f>
        <v>0</v>
      </c>
    </row>
    <row r="16" spans="1:12" ht="37.5" hidden="1" customHeight="1" outlineLevel="1" x14ac:dyDescent="0.3">
      <c r="A16" s="170"/>
      <c r="B16" s="835" t="s">
        <v>1644</v>
      </c>
      <c r="C16" s="836"/>
      <c r="D16" s="837"/>
      <c r="E16" s="219"/>
      <c r="F16" s="220" t="s">
        <v>1636</v>
      </c>
      <c r="G16" s="220"/>
      <c r="H16" s="221">
        <f t="shared" ref="H16" si="2">E16*G16</f>
        <v>0</v>
      </c>
      <c r="I16" s="219">
        <v>1</v>
      </c>
      <c r="J16" s="220" t="s">
        <v>1637</v>
      </c>
      <c r="K16" s="220"/>
      <c r="L16" s="221">
        <f t="shared" ref="L16" si="3">I16*K16</f>
        <v>0</v>
      </c>
    </row>
    <row r="17" spans="1:12" ht="20.149999999999999" customHeight="1" collapsed="1" x14ac:dyDescent="0.3">
      <c r="A17" s="170" t="s">
        <v>127</v>
      </c>
      <c r="B17" s="849" t="s">
        <v>1645</v>
      </c>
      <c r="C17" s="850"/>
      <c r="D17" s="851"/>
      <c r="E17" s="222"/>
      <c r="F17" s="216" t="s">
        <v>1636</v>
      </c>
      <c r="G17" s="223"/>
      <c r="H17" s="224">
        <f>SUM(H19:H21)+(E17*G17)</f>
        <v>0</v>
      </c>
      <c r="I17" s="222">
        <v>1</v>
      </c>
      <c r="J17" s="216" t="s">
        <v>1637</v>
      </c>
      <c r="K17" s="223"/>
      <c r="L17" s="224">
        <f>SUM(L19:L21)+(I17*K17)</f>
        <v>0</v>
      </c>
    </row>
    <row r="18" spans="1:12" ht="47.25" hidden="1" customHeight="1" outlineLevel="1" x14ac:dyDescent="0.3">
      <c r="A18" s="173"/>
      <c r="B18" s="838" t="s">
        <v>1646</v>
      </c>
      <c r="C18" s="839"/>
      <c r="D18" s="840"/>
      <c r="E18" s="171"/>
      <c r="F18" s="174"/>
      <c r="G18" s="172"/>
      <c r="H18" s="175"/>
      <c r="I18" s="171"/>
      <c r="J18" s="174"/>
      <c r="K18" s="172"/>
      <c r="L18" s="176"/>
    </row>
    <row r="19" spans="1:12" hidden="1" outlineLevel="1" x14ac:dyDescent="0.3">
      <c r="A19" s="173"/>
      <c r="B19" s="841" t="s">
        <v>1647</v>
      </c>
      <c r="C19" s="842"/>
      <c r="D19" s="843"/>
      <c r="E19" s="171"/>
      <c r="F19" s="174"/>
      <c r="G19" s="172"/>
      <c r="H19" s="175"/>
      <c r="I19" s="171">
        <v>1</v>
      </c>
      <c r="J19" s="174" t="s">
        <v>1637</v>
      </c>
      <c r="K19" s="172"/>
      <c r="L19" s="175">
        <f t="shared" ref="L19" si="4">I19*K19</f>
        <v>0</v>
      </c>
    </row>
    <row r="20" spans="1:12" ht="15.75" hidden="1" customHeight="1" outlineLevel="1" x14ac:dyDescent="0.3">
      <c r="A20" s="173"/>
      <c r="B20" s="841" t="s">
        <v>1648</v>
      </c>
      <c r="C20" s="842"/>
      <c r="D20" s="843"/>
      <c r="E20" s="171"/>
      <c r="F20" s="174" t="s">
        <v>1636</v>
      </c>
      <c r="G20" s="172"/>
      <c r="H20" s="175">
        <f t="shared" ref="H20:H21" si="5">E20*G20</f>
        <v>0</v>
      </c>
      <c r="I20" s="171"/>
      <c r="J20" s="174"/>
      <c r="K20" s="172"/>
      <c r="L20" s="176"/>
    </row>
    <row r="21" spans="1:12" ht="15" hidden="1" customHeight="1" outlineLevel="1" x14ac:dyDescent="0.3">
      <c r="A21" s="177"/>
      <c r="B21" s="844" t="s">
        <v>1649</v>
      </c>
      <c r="C21" s="845"/>
      <c r="D21" s="846"/>
      <c r="E21" s="171"/>
      <c r="F21" s="174" t="s">
        <v>1636</v>
      </c>
      <c r="G21" s="172"/>
      <c r="H21" s="175">
        <f t="shared" si="5"/>
        <v>0</v>
      </c>
      <c r="I21" s="171">
        <v>1</v>
      </c>
      <c r="J21" s="178" t="s">
        <v>1637</v>
      </c>
      <c r="K21" s="179"/>
      <c r="L21" s="175">
        <f t="shared" ref="L21" si="6">I21*K21</f>
        <v>0</v>
      </c>
    </row>
    <row r="22" spans="1:12" ht="20.149999999999999" customHeight="1" collapsed="1" x14ac:dyDescent="0.3">
      <c r="A22" s="162" t="s">
        <v>1650</v>
      </c>
      <c r="B22" s="847" t="s">
        <v>1651</v>
      </c>
      <c r="C22" s="848"/>
      <c r="D22" s="165"/>
      <c r="E22" s="166"/>
      <c r="F22" s="167"/>
      <c r="G22" s="167"/>
      <c r="H22" s="168">
        <f>H23+H28</f>
        <v>0</v>
      </c>
      <c r="I22" s="166"/>
      <c r="J22" s="167"/>
      <c r="K22" s="167"/>
      <c r="L22" s="168">
        <f>L23+L28</f>
        <v>0</v>
      </c>
    </row>
    <row r="23" spans="1:12" ht="20.149999999999999" customHeight="1" collapsed="1" x14ac:dyDescent="0.3">
      <c r="A23" s="169" t="s">
        <v>1652</v>
      </c>
      <c r="B23" s="832" t="s">
        <v>1651</v>
      </c>
      <c r="C23" s="833"/>
      <c r="D23" s="834"/>
      <c r="E23" s="215"/>
      <c r="F23" s="216" t="s">
        <v>1636</v>
      </c>
      <c r="G23" s="217"/>
      <c r="H23" s="218">
        <f>SUM(H24:H27)+(E23*G23)</f>
        <v>0</v>
      </c>
      <c r="I23" s="215">
        <v>1</v>
      </c>
      <c r="J23" s="216" t="s">
        <v>1637</v>
      </c>
      <c r="K23" s="217"/>
      <c r="L23" s="218">
        <f>SUM(L24:L27)+(I23*K23)</f>
        <v>0</v>
      </c>
    </row>
    <row r="24" spans="1:12" hidden="1" outlineLevel="1" x14ac:dyDescent="0.3">
      <c r="A24" s="170"/>
      <c r="B24" s="856" t="s">
        <v>1653</v>
      </c>
      <c r="C24" s="857"/>
      <c r="D24" s="858"/>
      <c r="E24" s="225"/>
      <c r="F24" s="220"/>
      <c r="G24" s="220"/>
      <c r="H24" s="221"/>
      <c r="I24" s="225"/>
      <c r="J24" s="220"/>
      <c r="K24" s="220"/>
      <c r="L24" s="226"/>
    </row>
    <row r="25" spans="1:12" hidden="1" outlineLevel="1" x14ac:dyDescent="0.3">
      <c r="A25" s="170"/>
      <c r="B25" s="182"/>
      <c r="C25" s="131" t="s">
        <v>1654</v>
      </c>
      <c r="D25" s="183"/>
      <c r="E25" s="220"/>
      <c r="F25" s="220"/>
      <c r="G25" s="220"/>
      <c r="H25" s="221"/>
      <c r="I25" s="220">
        <v>2</v>
      </c>
      <c r="J25" s="220" t="s">
        <v>1655</v>
      </c>
      <c r="K25" s="220"/>
      <c r="L25" s="221">
        <f t="shared" ref="L25" si="7">I25*K25</f>
        <v>0</v>
      </c>
    </row>
    <row r="26" spans="1:12" hidden="1" outlineLevel="1" x14ac:dyDescent="0.3">
      <c r="A26" s="170"/>
      <c r="B26" s="856" t="s">
        <v>1656</v>
      </c>
      <c r="C26" s="857"/>
      <c r="D26" s="857"/>
      <c r="E26" s="227"/>
      <c r="F26" s="220"/>
      <c r="G26" s="220"/>
      <c r="H26" s="221"/>
      <c r="I26" s="227"/>
      <c r="J26" s="220"/>
      <c r="K26" s="220"/>
      <c r="L26" s="226"/>
    </row>
    <row r="27" spans="1:12" hidden="1" outlineLevel="1" x14ac:dyDescent="0.3">
      <c r="A27" s="170"/>
      <c r="B27" s="182"/>
      <c r="C27" s="131" t="s">
        <v>1654</v>
      </c>
      <c r="D27" s="183"/>
      <c r="E27" s="220"/>
      <c r="F27" s="220"/>
      <c r="G27" s="220"/>
      <c r="H27" s="221"/>
      <c r="I27" s="220">
        <v>2</v>
      </c>
      <c r="J27" s="220" t="s">
        <v>1655</v>
      </c>
      <c r="K27" s="220"/>
      <c r="L27" s="221">
        <f t="shared" ref="L27" si="8">I27*K27</f>
        <v>0</v>
      </c>
    </row>
    <row r="28" spans="1:12" ht="20.149999999999999" customHeight="1" collapsed="1" x14ac:dyDescent="0.3">
      <c r="A28" s="170" t="s">
        <v>1657</v>
      </c>
      <c r="B28" s="849" t="s">
        <v>1658</v>
      </c>
      <c r="C28" s="850"/>
      <c r="D28" s="850"/>
      <c r="E28" s="216"/>
      <c r="F28" s="216" t="s">
        <v>1636</v>
      </c>
      <c r="G28" s="223"/>
      <c r="H28" s="224">
        <f>SUM(H29:H31)+(E28*G28)</f>
        <v>0</v>
      </c>
      <c r="I28" s="216">
        <v>1</v>
      </c>
      <c r="J28" s="216" t="s">
        <v>1637</v>
      </c>
      <c r="K28" s="223"/>
      <c r="L28" s="224">
        <f>SUM(L29:L31)+(I28*K28)</f>
        <v>0</v>
      </c>
    </row>
    <row r="29" spans="1:12" hidden="1" outlineLevel="1" x14ac:dyDescent="0.3">
      <c r="A29" s="173"/>
      <c r="B29" s="859" t="s">
        <v>1659</v>
      </c>
      <c r="C29" s="860"/>
      <c r="D29" s="861"/>
      <c r="E29" s="180"/>
      <c r="F29" s="174"/>
      <c r="G29" s="172"/>
      <c r="H29" s="175"/>
      <c r="I29" s="180">
        <v>1</v>
      </c>
      <c r="J29" s="174" t="s">
        <v>1637</v>
      </c>
      <c r="K29" s="172"/>
      <c r="L29" s="175">
        <f t="shared" ref="L29:L31" si="9">I29*K29</f>
        <v>0</v>
      </c>
    </row>
    <row r="30" spans="1:12" hidden="1" outlineLevel="1" x14ac:dyDescent="0.3">
      <c r="A30" s="173"/>
      <c r="B30" s="859" t="s">
        <v>1660</v>
      </c>
      <c r="C30" s="860"/>
      <c r="D30" s="861"/>
      <c r="E30" s="180"/>
      <c r="F30" s="174" t="s">
        <v>1636</v>
      </c>
      <c r="G30" s="172"/>
      <c r="H30" s="175">
        <f t="shared" ref="H30:H31" si="10">E30*G30</f>
        <v>0</v>
      </c>
      <c r="I30" s="180">
        <v>1</v>
      </c>
      <c r="J30" s="174" t="s">
        <v>1637</v>
      </c>
      <c r="K30" s="172"/>
      <c r="L30" s="175">
        <f t="shared" si="9"/>
        <v>0</v>
      </c>
    </row>
    <row r="31" spans="1:12" ht="29.25" hidden="1" customHeight="1" outlineLevel="1" x14ac:dyDescent="0.3">
      <c r="A31" s="177"/>
      <c r="B31" s="862" t="s">
        <v>1661</v>
      </c>
      <c r="C31" s="863"/>
      <c r="D31" s="864"/>
      <c r="E31" s="184"/>
      <c r="F31" s="178"/>
      <c r="G31" s="179"/>
      <c r="H31" s="175">
        <f t="shared" si="10"/>
        <v>0</v>
      </c>
      <c r="I31" s="184">
        <v>1</v>
      </c>
      <c r="J31" s="178" t="s">
        <v>1637</v>
      </c>
      <c r="K31" s="179"/>
      <c r="L31" s="175">
        <f t="shared" si="9"/>
        <v>0</v>
      </c>
    </row>
    <row r="32" spans="1:12" ht="20.149999999999999" customHeight="1" collapsed="1" x14ac:dyDescent="0.3">
      <c r="A32" s="162" t="s">
        <v>1662</v>
      </c>
      <c r="B32" s="847" t="s">
        <v>1663</v>
      </c>
      <c r="C32" s="848"/>
      <c r="D32" s="852"/>
      <c r="E32" s="166"/>
      <c r="F32" s="167"/>
      <c r="G32" s="167"/>
      <c r="H32" s="168">
        <f>H33+H37+H39</f>
        <v>0</v>
      </c>
      <c r="I32" s="166"/>
      <c r="J32" s="167"/>
      <c r="K32" s="167"/>
      <c r="L32" s="168">
        <f>L33+L37+L39</f>
        <v>0</v>
      </c>
    </row>
    <row r="33" spans="1:12" s="64" customFormat="1" ht="20.149999999999999" customHeight="1" collapsed="1" x14ac:dyDescent="0.3">
      <c r="A33" s="169" t="s">
        <v>1664</v>
      </c>
      <c r="B33" s="832" t="s">
        <v>1665</v>
      </c>
      <c r="C33" s="833"/>
      <c r="D33" s="834"/>
      <c r="E33" s="215"/>
      <c r="F33" s="216" t="s">
        <v>1636</v>
      </c>
      <c r="G33" s="217"/>
      <c r="H33" s="218">
        <f>SUM(H34:H36)+(E33*G33)</f>
        <v>0</v>
      </c>
      <c r="I33" s="215">
        <v>1</v>
      </c>
      <c r="J33" s="216" t="s">
        <v>1637</v>
      </c>
      <c r="K33" s="217"/>
      <c r="L33" s="218">
        <f>SUM(L34:L36)+(I33*K33)</f>
        <v>0</v>
      </c>
    </row>
    <row r="34" spans="1:12" s="64" customFormat="1" ht="30.75" hidden="1" customHeight="1" outlineLevel="1" x14ac:dyDescent="0.3">
      <c r="A34" s="170"/>
      <c r="B34" s="835" t="s">
        <v>1666</v>
      </c>
      <c r="C34" s="836"/>
      <c r="D34" s="837"/>
      <c r="E34" s="219"/>
      <c r="F34" s="220" t="s">
        <v>1636</v>
      </c>
      <c r="G34" s="220"/>
      <c r="H34" s="226"/>
      <c r="I34" s="219">
        <v>1</v>
      </c>
      <c r="J34" s="220" t="s">
        <v>1637</v>
      </c>
      <c r="K34" s="220"/>
      <c r="L34" s="221">
        <f t="shared" ref="L34:L36" si="11">I34*K34</f>
        <v>0</v>
      </c>
    </row>
    <row r="35" spans="1:12" s="64" customFormat="1" ht="27.75" hidden="1" customHeight="1" outlineLevel="1" x14ac:dyDescent="0.3">
      <c r="A35" s="170"/>
      <c r="B35" s="835" t="s">
        <v>1667</v>
      </c>
      <c r="C35" s="836"/>
      <c r="D35" s="837"/>
      <c r="E35" s="219"/>
      <c r="F35" s="220" t="s">
        <v>1636</v>
      </c>
      <c r="G35" s="220"/>
      <c r="H35" s="226"/>
      <c r="I35" s="219">
        <v>1</v>
      </c>
      <c r="J35" s="220" t="s">
        <v>1637</v>
      </c>
      <c r="K35" s="220"/>
      <c r="L35" s="221">
        <f t="shared" si="11"/>
        <v>0</v>
      </c>
    </row>
    <row r="36" spans="1:12" s="64" customFormat="1" ht="28.5" hidden="1" customHeight="1" outlineLevel="1" x14ac:dyDescent="0.3">
      <c r="A36" s="170"/>
      <c r="B36" s="835" t="s">
        <v>1668</v>
      </c>
      <c r="C36" s="836"/>
      <c r="D36" s="837"/>
      <c r="E36" s="219"/>
      <c r="F36" s="220" t="s">
        <v>1636</v>
      </c>
      <c r="G36" s="220"/>
      <c r="H36" s="226"/>
      <c r="I36" s="219">
        <v>1</v>
      </c>
      <c r="J36" s="220" t="s">
        <v>1637</v>
      </c>
      <c r="K36" s="220"/>
      <c r="L36" s="221">
        <f t="shared" si="11"/>
        <v>0</v>
      </c>
    </row>
    <row r="37" spans="1:12" s="64" customFormat="1" ht="20.149999999999999" customHeight="1" collapsed="1" x14ac:dyDescent="0.3">
      <c r="A37" s="170" t="s">
        <v>1669</v>
      </c>
      <c r="B37" s="853" t="s">
        <v>1670</v>
      </c>
      <c r="C37" s="854"/>
      <c r="D37" s="855"/>
      <c r="E37" s="222"/>
      <c r="F37" s="216" t="s">
        <v>1636</v>
      </c>
      <c r="G37" s="223"/>
      <c r="H37" s="224">
        <f>SUM(H38)+(E37*G37)</f>
        <v>0</v>
      </c>
      <c r="I37" s="222">
        <v>1</v>
      </c>
      <c r="J37" s="216" t="s">
        <v>1637</v>
      </c>
      <c r="K37" s="223"/>
      <c r="L37" s="224">
        <f>SUM(L38)+(I37*K37)</f>
        <v>0</v>
      </c>
    </row>
    <row r="38" spans="1:12" s="64" customFormat="1" ht="61.5" hidden="1" customHeight="1" outlineLevel="1" x14ac:dyDescent="0.3">
      <c r="A38" s="170"/>
      <c r="B38" s="835" t="s">
        <v>1671</v>
      </c>
      <c r="C38" s="836"/>
      <c r="D38" s="837"/>
      <c r="E38" s="219"/>
      <c r="F38" s="220" t="s">
        <v>1637</v>
      </c>
      <c r="G38" s="220"/>
      <c r="H38" s="226"/>
      <c r="I38" s="219">
        <v>1</v>
      </c>
      <c r="J38" s="220" t="s">
        <v>1637</v>
      </c>
      <c r="K38" s="220"/>
      <c r="L38" s="226"/>
    </row>
    <row r="39" spans="1:12" s="64" customFormat="1" ht="20.149999999999999" customHeight="1" collapsed="1" x14ac:dyDescent="0.3">
      <c r="A39" s="170" t="s">
        <v>1672</v>
      </c>
      <c r="B39" s="853" t="s">
        <v>1673</v>
      </c>
      <c r="C39" s="854"/>
      <c r="D39" s="855"/>
      <c r="E39" s="222"/>
      <c r="F39" s="216" t="s">
        <v>1636</v>
      </c>
      <c r="G39" s="223"/>
      <c r="H39" s="224">
        <f>SUM(H40)+(E39*G39)</f>
        <v>0</v>
      </c>
      <c r="I39" s="222">
        <v>1</v>
      </c>
      <c r="J39" s="216" t="s">
        <v>1637</v>
      </c>
      <c r="K39" s="223"/>
      <c r="L39" s="224">
        <f>SUM(L40)+(I39*K39)</f>
        <v>0</v>
      </c>
    </row>
    <row r="40" spans="1:12" s="64" customFormat="1" ht="18" hidden="1" customHeight="1" outlineLevel="1" x14ac:dyDescent="0.3">
      <c r="A40" s="177"/>
      <c r="B40" s="865" t="s">
        <v>1674</v>
      </c>
      <c r="C40" s="866"/>
      <c r="D40" s="867"/>
      <c r="E40" s="184"/>
      <c r="F40" s="178" t="s">
        <v>1637</v>
      </c>
      <c r="G40" s="179"/>
      <c r="H40" s="185"/>
      <c r="I40" s="184">
        <v>1</v>
      </c>
      <c r="J40" s="178" t="s">
        <v>1637</v>
      </c>
      <c r="K40" s="179"/>
      <c r="L40" s="185"/>
    </row>
    <row r="41" spans="1:12" s="187" customFormat="1" ht="20.149999999999999" customHeight="1" collapsed="1" x14ac:dyDescent="0.3">
      <c r="A41" s="156">
        <v>1.2</v>
      </c>
      <c r="B41" s="868" t="s">
        <v>1675</v>
      </c>
      <c r="C41" s="869"/>
      <c r="D41" s="870"/>
      <c r="E41" s="160"/>
      <c r="F41" s="157"/>
      <c r="G41" s="157"/>
      <c r="H41" s="186">
        <f>H42+H86+H156+H191+H207+H238+H273+H320+H363+H367+H383+H394+H404+H415</f>
        <v>0</v>
      </c>
      <c r="I41" s="160"/>
      <c r="J41" s="157"/>
      <c r="K41" s="157"/>
      <c r="L41" s="186">
        <f>L42+L86+L156+L191+L207+L238+L273+L320+L363+L367+L383+L394+L404+L415</f>
        <v>0</v>
      </c>
    </row>
    <row r="42" spans="1:12" s="188" customFormat="1" ht="20.149999999999999" customHeight="1" x14ac:dyDescent="0.3">
      <c r="A42" s="162" t="s">
        <v>157</v>
      </c>
      <c r="B42" s="847" t="s">
        <v>1676</v>
      </c>
      <c r="C42" s="848"/>
      <c r="D42" s="852"/>
      <c r="E42" s="166"/>
      <c r="F42" s="167"/>
      <c r="G42" s="167"/>
      <c r="H42" s="168">
        <f>H43+H63+H70+H81</f>
        <v>0</v>
      </c>
      <c r="I42" s="166"/>
      <c r="J42" s="167"/>
      <c r="K42" s="167"/>
      <c r="L42" s="168">
        <f>L43+L63+L70+L81</f>
        <v>0</v>
      </c>
    </row>
    <row r="43" spans="1:12" s="188" customFormat="1" ht="20.149999999999999" customHeight="1" collapsed="1" x14ac:dyDescent="0.3">
      <c r="A43" s="169" t="s">
        <v>158</v>
      </c>
      <c r="B43" s="871" t="s">
        <v>1677</v>
      </c>
      <c r="C43" s="872"/>
      <c r="D43" s="873"/>
      <c r="E43" s="228"/>
      <c r="F43" s="216" t="s">
        <v>1636</v>
      </c>
      <c r="G43" s="217"/>
      <c r="H43" s="218">
        <f>SUM(H44:H62)+(E43*G43)</f>
        <v>0</v>
      </c>
      <c r="I43" s="228">
        <v>1</v>
      </c>
      <c r="J43" s="216" t="s">
        <v>1637</v>
      </c>
      <c r="K43" s="217"/>
      <c r="L43" s="218">
        <f>SUM(L44:L62)+(I43*K43)</f>
        <v>0</v>
      </c>
    </row>
    <row r="44" spans="1:12" s="64" customFormat="1" ht="20.25" hidden="1" customHeight="1" outlineLevel="1" x14ac:dyDescent="0.3">
      <c r="A44" s="170"/>
      <c r="B44" s="835" t="s">
        <v>1678</v>
      </c>
      <c r="C44" s="836"/>
      <c r="D44" s="837"/>
      <c r="E44" s="219"/>
      <c r="F44" s="220" t="s">
        <v>1636</v>
      </c>
      <c r="G44" s="220"/>
      <c r="H44" s="226">
        <f>E44*G44</f>
        <v>0</v>
      </c>
      <c r="I44" s="219"/>
      <c r="J44" s="220"/>
      <c r="K44" s="220"/>
      <c r="L44" s="226"/>
    </row>
    <row r="45" spans="1:12" s="64" customFormat="1" ht="20.25" hidden="1" customHeight="1" outlineLevel="1" x14ac:dyDescent="0.3">
      <c r="A45" s="170"/>
      <c r="B45" s="835" t="s">
        <v>1679</v>
      </c>
      <c r="C45" s="836"/>
      <c r="D45" s="837"/>
      <c r="E45" s="219"/>
      <c r="F45" s="220" t="s">
        <v>1636</v>
      </c>
      <c r="G45" s="220"/>
      <c r="H45" s="226">
        <f t="shared" ref="H45:H69" si="12">E45*G45</f>
        <v>0</v>
      </c>
      <c r="I45" s="219"/>
      <c r="J45" s="220"/>
      <c r="K45" s="220"/>
      <c r="L45" s="226"/>
    </row>
    <row r="46" spans="1:12" s="64" customFormat="1" ht="20.25" hidden="1" customHeight="1" outlineLevel="1" x14ac:dyDescent="0.3">
      <c r="A46" s="170"/>
      <c r="B46" s="835" t="s">
        <v>1680</v>
      </c>
      <c r="C46" s="836"/>
      <c r="D46" s="837"/>
      <c r="E46" s="219"/>
      <c r="F46" s="220" t="s">
        <v>1636</v>
      </c>
      <c r="G46" s="220"/>
      <c r="H46" s="226">
        <f t="shared" si="12"/>
        <v>0</v>
      </c>
      <c r="I46" s="219"/>
      <c r="J46" s="220"/>
      <c r="K46" s="220"/>
      <c r="L46" s="226"/>
    </row>
    <row r="47" spans="1:12" s="64" customFormat="1" ht="20.25" hidden="1" customHeight="1" outlineLevel="1" x14ac:dyDescent="0.3">
      <c r="A47" s="170"/>
      <c r="B47" s="835" t="s">
        <v>1681</v>
      </c>
      <c r="C47" s="836"/>
      <c r="D47" s="837"/>
      <c r="E47" s="219"/>
      <c r="F47" s="220" t="s">
        <v>1636</v>
      </c>
      <c r="G47" s="220"/>
      <c r="H47" s="226">
        <f t="shared" si="12"/>
        <v>0</v>
      </c>
      <c r="I47" s="219"/>
      <c r="J47" s="220"/>
      <c r="K47" s="220"/>
      <c r="L47" s="226"/>
    </row>
    <row r="48" spans="1:12" s="64" customFormat="1" ht="20.25" hidden="1" customHeight="1" outlineLevel="1" x14ac:dyDescent="0.3">
      <c r="A48" s="170"/>
      <c r="B48" s="835" t="s">
        <v>1682</v>
      </c>
      <c r="C48" s="836"/>
      <c r="D48" s="837"/>
      <c r="E48" s="219"/>
      <c r="F48" s="220" t="s">
        <v>1636</v>
      </c>
      <c r="G48" s="220"/>
      <c r="H48" s="226">
        <f t="shared" si="12"/>
        <v>0</v>
      </c>
      <c r="I48" s="219"/>
      <c r="J48" s="220"/>
      <c r="K48" s="220"/>
      <c r="L48" s="226"/>
    </row>
    <row r="49" spans="1:12" s="64" customFormat="1" ht="20.25" hidden="1" customHeight="1" outlineLevel="1" x14ac:dyDescent="0.3">
      <c r="A49" s="170"/>
      <c r="B49" s="835" t="s">
        <v>1683</v>
      </c>
      <c r="C49" s="836"/>
      <c r="D49" s="837"/>
      <c r="E49" s="219"/>
      <c r="F49" s="220" t="s">
        <v>1636</v>
      </c>
      <c r="G49" s="220"/>
      <c r="H49" s="226">
        <f t="shared" si="12"/>
        <v>0</v>
      </c>
      <c r="I49" s="219"/>
      <c r="J49" s="220"/>
      <c r="K49" s="220"/>
      <c r="L49" s="226"/>
    </row>
    <row r="50" spans="1:12" s="64" customFormat="1" ht="20.25" hidden="1" customHeight="1" outlineLevel="1" x14ac:dyDescent="0.3">
      <c r="A50" s="170"/>
      <c r="B50" s="835" t="s">
        <v>1684</v>
      </c>
      <c r="C50" s="836"/>
      <c r="D50" s="837"/>
      <c r="E50" s="219"/>
      <c r="F50" s="220" t="s">
        <v>1636</v>
      </c>
      <c r="G50" s="220"/>
      <c r="H50" s="226">
        <f t="shared" si="12"/>
        <v>0</v>
      </c>
      <c r="I50" s="219"/>
      <c r="J50" s="220"/>
      <c r="K50" s="220"/>
      <c r="L50" s="226"/>
    </row>
    <row r="51" spans="1:12" s="64" customFormat="1" ht="20.25" hidden="1" customHeight="1" outlineLevel="1" x14ac:dyDescent="0.3">
      <c r="A51" s="170"/>
      <c r="B51" s="835" t="s">
        <v>1685</v>
      </c>
      <c r="C51" s="836"/>
      <c r="D51" s="837"/>
      <c r="E51" s="219"/>
      <c r="F51" s="220" t="s">
        <v>1636</v>
      </c>
      <c r="G51" s="220"/>
      <c r="H51" s="226">
        <f t="shared" si="12"/>
        <v>0</v>
      </c>
      <c r="I51" s="219"/>
      <c r="J51" s="220"/>
      <c r="K51" s="220"/>
      <c r="L51" s="226"/>
    </row>
    <row r="52" spans="1:12" s="64" customFormat="1" ht="20.25" hidden="1" customHeight="1" outlineLevel="1" x14ac:dyDescent="0.3">
      <c r="A52" s="170"/>
      <c r="B52" s="835" t="s">
        <v>1686</v>
      </c>
      <c r="C52" s="836"/>
      <c r="D52" s="837"/>
      <c r="E52" s="219"/>
      <c r="F52" s="220" t="s">
        <v>1636</v>
      </c>
      <c r="G52" s="220"/>
      <c r="H52" s="226">
        <f t="shared" si="12"/>
        <v>0</v>
      </c>
      <c r="I52" s="219"/>
      <c r="J52" s="220"/>
      <c r="K52" s="220"/>
      <c r="L52" s="226"/>
    </row>
    <row r="53" spans="1:12" s="64" customFormat="1" ht="20.25" hidden="1" customHeight="1" outlineLevel="1" x14ac:dyDescent="0.3">
      <c r="A53" s="170"/>
      <c r="B53" s="835" t="s">
        <v>1687</v>
      </c>
      <c r="C53" s="836"/>
      <c r="D53" s="837"/>
      <c r="E53" s="219"/>
      <c r="F53" s="220" t="s">
        <v>1636</v>
      </c>
      <c r="G53" s="220"/>
      <c r="H53" s="226">
        <f t="shared" si="12"/>
        <v>0</v>
      </c>
      <c r="I53" s="219"/>
      <c r="J53" s="220"/>
      <c r="K53" s="220"/>
      <c r="L53" s="226"/>
    </row>
    <row r="54" spans="1:12" s="64" customFormat="1" ht="20.25" hidden="1" customHeight="1" outlineLevel="1" x14ac:dyDescent="0.3">
      <c r="A54" s="170"/>
      <c r="B54" s="835" t="s">
        <v>1688</v>
      </c>
      <c r="C54" s="836"/>
      <c r="D54" s="837"/>
      <c r="E54" s="219"/>
      <c r="F54" s="220" t="s">
        <v>1636</v>
      </c>
      <c r="G54" s="220"/>
      <c r="H54" s="226">
        <f t="shared" si="12"/>
        <v>0</v>
      </c>
      <c r="I54" s="219"/>
      <c r="J54" s="220"/>
      <c r="K54" s="220"/>
      <c r="L54" s="226"/>
    </row>
    <row r="55" spans="1:12" s="64" customFormat="1" ht="20.25" hidden="1" customHeight="1" outlineLevel="1" x14ac:dyDescent="0.3">
      <c r="A55" s="170"/>
      <c r="B55" s="835" t="s">
        <v>1689</v>
      </c>
      <c r="C55" s="836"/>
      <c r="D55" s="837"/>
      <c r="E55" s="219"/>
      <c r="F55" s="220" t="s">
        <v>1636</v>
      </c>
      <c r="G55" s="220"/>
      <c r="H55" s="226">
        <f t="shared" si="12"/>
        <v>0</v>
      </c>
      <c r="I55" s="219"/>
      <c r="J55" s="220"/>
      <c r="K55" s="220"/>
      <c r="L55" s="226"/>
    </row>
    <row r="56" spans="1:12" s="64" customFormat="1" ht="20.25" hidden="1" customHeight="1" outlineLevel="1" x14ac:dyDescent="0.3">
      <c r="A56" s="170"/>
      <c r="B56" s="835" t="s">
        <v>1690</v>
      </c>
      <c r="C56" s="836"/>
      <c r="D56" s="837"/>
      <c r="E56" s="219"/>
      <c r="F56" s="220" t="s">
        <v>1636</v>
      </c>
      <c r="G56" s="220"/>
      <c r="H56" s="226">
        <f t="shared" si="12"/>
        <v>0</v>
      </c>
      <c r="I56" s="219"/>
      <c r="J56" s="220"/>
      <c r="K56" s="220"/>
      <c r="L56" s="226"/>
    </row>
    <row r="57" spans="1:12" s="64" customFormat="1" ht="20.25" hidden="1" customHeight="1" outlineLevel="1" x14ac:dyDescent="0.3">
      <c r="A57" s="170"/>
      <c r="B57" s="835" t="s">
        <v>1691</v>
      </c>
      <c r="C57" s="836"/>
      <c r="D57" s="837"/>
      <c r="E57" s="219"/>
      <c r="F57" s="220" t="s">
        <v>1636</v>
      </c>
      <c r="G57" s="220"/>
      <c r="H57" s="226">
        <f t="shared" si="12"/>
        <v>0</v>
      </c>
      <c r="I57" s="219"/>
      <c r="J57" s="220"/>
      <c r="K57" s="220"/>
      <c r="L57" s="226"/>
    </row>
    <row r="58" spans="1:12" s="64" customFormat="1" ht="20.25" hidden="1" customHeight="1" outlineLevel="1" x14ac:dyDescent="0.3">
      <c r="A58" s="170"/>
      <c r="B58" s="835" t="s">
        <v>1692</v>
      </c>
      <c r="C58" s="836"/>
      <c r="D58" s="837"/>
      <c r="E58" s="219"/>
      <c r="F58" s="220" t="s">
        <v>1636</v>
      </c>
      <c r="G58" s="220"/>
      <c r="H58" s="226">
        <f t="shared" si="12"/>
        <v>0</v>
      </c>
      <c r="I58" s="219"/>
      <c r="J58" s="220"/>
      <c r="K58" s="220"/>
      <c r="L58" s="226"/>
    </row>
    <row r="59" spans="1:12" s="64" customFormat="1" ht="20.25" hidden="1" customHeight="1" outlineLevel="1" x14ac:dyDescent="0.3">
      <c r="A59" s="170"/>
      <c r="B59" s="835" t="s">
        <v>1693</v>
      </c>
      <c r="C59" s="836"/>
      <c r="D59" s="837"/>
      <c r="E59" s="219"/>
      <c r="F59" s="220" t="s">
        <v>1636</v>
      </c>
      <c r="G59" s="220"/>
      <c r="H59" s="226">
        <f t="shared" si="12"/>
        <v>0</v>
      </c>
      <c r="I59" s="219"/>
      <c r="J59" s="220"/>
      <c r="K59" s="220"/>
      <c r="L59" s="226"/>
    </row>
    <row r="60" spans="1:12" s="64" customFormat="1" ht="20.25" hidden="1" customHeight="1" outlineLevel="1" x14ac:dyDescent="0.3">
      <c r="A60" s="170"/>
      <c r="B60" s="835"/>
      <c r="C60" s="836"/>
      <c r="D60" s="837"/>
      <c r="E60" s="219"/>
      <c r="F60" s="220" t="s">
        <v>1636</v>
      </c>
      <c r="G60" s="220"/>
      <c r="H60" s="226">
        <f t="shared" si="12"/>
        <v>0</v>
      </c>
      <c r="I60" s="219"/>
      <c r="J60" s="220"/>
      <c r="K60" s="220"/>
      <c r="L60" s="226"/>
    </row>
    <row r="61" spans="1:12" s="64" customFormat="1" ht="20.25" hidden="1" customHeight="1" outlineLevel="1" x14ac:dyDescent="0.3">
      <c r="A61" s="170"/>
      <c r="B61" s="835"/>
      <c r="C61" s="836"/>
      <c r="D61" s="837"/>
      <c r="E61" s="219"/>
      <c r="F61" s="220" t="s">
        <v>1636</v>
      </c>
      <c r="G61" s="220"/>
      <c r="H61" s="226">
        <f t="shared" si="12"/>
        <v>0</v>
      </c>
      <c r="I61" s="219"/>
      <c r="J61" s="220"/>
      <c r="K61" s="220"/>
      <c r="L61" s="226"/>
    </row>
    <row r="62" spans="1:12" s="64" customFormat="1" ht="20.25" hidden="1" customHeight="1" outlineLevel="1" x14ac:dyDescent="0.3">
      <c r="A62" s="170"/>
      <c r="B62" s="835"/>
      <c r="C62" s="836"/>
      <c r="D62" s="837"/>
      <c r="E62" s="219"/>
      <c r="F62" s="220" t="s">
        <v>1636</v>
      </c>
      <c r="G62" s="220"/>
      <c r="H62" s="226">
        <f t="shared" si="12"/>
        <v>0</v>
      </c>
      <c r="I62" s="219"/>
      <c r="J62" s="220"/>
      <c r="K62" s="220"/>
      <c r="L62" s="226"/>
    </row>
    <row r="63" spans="1:12" s="188" customFormat="1" ht="20.149999999999999" customHeight="1" collapsed="1" x14ac:dyDescent="0.3">
      <c r="A63" s="170" t="s">
        <v>161</v>
      </c>
      <c r="B63" s="853" t="s">
        <v>1694</v>
      </c>
      <c r="C63" s="854"/>
      <c r="D63" s="855"/>
      <c r="E63" s="229"/>
      <c r="F63" s="216" t="s">
        <v>1636</v>
      </c>
      <c r="G63" s="223"/>
      <c r="H63" s="224">
        <f>SUM(H64:H69)+(E63*G63)</f>
        <v>0</v>
      </c>
      <c r="I63" s="230">
        <v>1</v>
      </c>
      <c r="J63" s="216" t="s">
        <v>1637</v>
      </c>
      <c r="K63" s="223"/>
      <c r="L63" s="224">
        <f>SUM(L64:L69)+(I63*K63)</f>
        <v>0</v>
      </c>
    </row>
    <row r="64" spans="1:12" s="64" customFormat="1" ht="21" hidden="1" customHeight="1" outlineLevel="1" x14ac:dyDescent="0.3">
      <c r="A64" s="170"/>
      <c r="B64" s="835" t="s">
        <v>1695</v>
      </c>
      <c r="C64" s="836"/>
      <c r="D64" s="837"/>
      <c r="E64" s="219"/>
      <c r="F64" s="220" t="s">
        <v>1636</v>
      </c>
      <c r="G64" s="220"/>
      <c r="H64" s="226">
        <f t="shared" si="12"/>
        <v>0</v>
      </c>
      <c r="I64" s="219">
        <v>1</v>
      </c>
      <c r="J64" s="220" t="s">
        <v>1696</v>
      </c>
      <c r="K64" s="220"/>
      <c r="L64" s="226">
        <f t="shared" ref="L64:L69" si="13">I64*K64</f>
        <v>0</v>
      </c>
    </row>
    <row r="65" spans="1:12" s="64" customFormat="1" ht="20.25" hidden="1" customHeight="1" outlineLevel="1" x14ac:dyDescent="0.3">
      <c r="A65" s="170"/>
      <c r="B65" s="835" t="s">
        <v>1697</v>
      </c>
      <c r="C65" s="836"/>
      <c r="D65" s="837"/>
      <c r="E65" s="219"/>
      <c r="F65" s="220" t="s">
        <v>1636</v>
      </c>
      <c r="G65" s="220"/>
      <c r="H65" s="226">
        <f t="shared" si="12"/>
        <v>0</v>
      </c>
      <c r="I65" s="219">
        <v>1</v>
      </c>
      <c r="J65" s="220" t="s">
        <v>1696</v>
      </c>
      <c r="K65" s="220"/>
      <c r="L65" s="226">
        <f t="shared" si="13"/>
        <v>0</v>
      </c>
    </row>
    <row r="66" spans="1:12" s="64" customFormat="1" ht="20.25" hidden="1" customHeight="1" outlineLevel="1" x14ac:dyDescent="0.3">
      <c r="A66" s="170"/>
      <c r="B66" s="835" t="s">
        <v>1698</v>
      </c>
      <c r="C66" s="836"/>
      <c r="D66" s="837"/>
      <c r="E66" s="219"/>
      <c r="F66" s="220" t="s">
        <v>1636</v>
      </c>
      <c r="G66" s="220"/>
      <c r="H66" s="226">
        <f t="shared" si="12"/>
        <v>0</v>
      </c>
      <c r="I66" s="219">
        <v>1</v>
      </c>
      <c r="J66" s="220" t="s">
        <v>1696</v>
      </c>
      <c r="K66" s="220"/>
      <c r="L66" s="226">
        <f t="shared" si="13"/>
        <v>0</v>
      </c>
    </row>
    <row r="67" spans="1:12" s="64" customFormat="1" ht="20.25" hidden="1" customHeight="1" outlineLevel="1" x14ac:dyDescent="0.3">
      <c r="A67" s="170"/>
      <c r="B67" s="835" t="s">
        <v>1699</v>
      </c>
      <c r="C67" s="836"/>
      <c r="D67" s="837"/>
      <c r="E67" s="219"/>
      <c r="F67" s="220" t="s">
        <v>1636</v>
      </c>
      <c r="G67" s="220"/>
      <c r="H67" s="226">
        <f t="shared" si="12"/>
        <v>0</v>
      </c>
      <c r="I67" s="219">
        <v>1</v>
      </c>
      <c r="J67" s="220" t="s">
        <v>1696</v>
      </c>
      <c r="K67" s="220"/>
      <c r="L67" s="226">
        <f t="shared" si="13"/>
        <v>0</v>
      </c>
    </row>
    <row r="68" spans="1:12" s="64" customFormat="1" ht="20.25" hidden="1" customHeight="1" outlineLevel="1" x14ac:dyDescent="0.3">
      <c r="A68" s="170"/>
      <c r="B68" s="835" t="s">
        <v>1700</v>
      </c>
      <c r="C68" s="836"/>
      <c r="D68" s="837"/>
      <c r="E68" s="219"/>
      <c r="F68" s="220" t="s">
        <v>1636</v>
      </c>
      <c r="G68" s="220"/>
      <c r="H68" s="226">
        <f t="shared" si="12"/>
        <v>0</v>
      </c>
      <c r="I68" s="219">
        <v>1</v>
      </c>
      <c r="J68" s="220" t="s">
        <v>1696</v>
      </c>
      <c r="K68" s="220"/>
      <c r="L68" s="226">
        <f t="shared" si="13"/>
        <v>0</v>
      </c>
    </row>
    <row r="69" spans="1:12" s="64" customFormat="1" ht="20.25" hidden="1" customHeight="1" outlineLevel="1" x14ac:dyDescent="0.3">
      <c r="A69" s="170"/>
      <c r="B69" s="835" t="s">
        <v>1701</v>
      </c>
      <c r="C69" s="836"/>
      <c r="D69" s="837"/>
      <c r="E69" s="219"/>
      <c r="F69" s="220" t="s">
        <v>1636</v>
      </c>
      <c r="G69" s="220"/>
      <c r="H69" s="226">
        <f t="shared" si="12"/>
        <v>0</v>
      </c>
      <c r="I69" s="219">
        <v>1</v>
      </c>
      <c r="J69" s="220" t="s">
        <v>1696</v>
      </c>
      <c r="K69" s="220"/>
      <c r="L69" s="226">
        <f t="shared" si="13"/>
        <v>0</v>
      </c>
    </row>
    <row r="70" spans="1:12" s="187" customFormat="1" ht="20.149999999999999" customHeight="1" collapsed="1" x14ac:dyDescent="0.3">
      <c r="A70" s="170" t="s">
        <v>164</v>
      </c>
      <c r="B70" s="853" t="s">
        <v>1702</v>
      </c>
      <c r="C70" s="854"/>
      <c r="D70" s="855"/>
      <c r="E70" s="229"/>
      <c r="F70" s="216" t="s">
        <v>1636</v>
      </c>
      <c r="G70" s="223"/>
      <c r="H70" s="224">
        <f>SUM(H71:H80)+(E70*G70)</f>
        <v>0</v>
      </c>
      <c r="I70" s="230">
        <v>1</v>
      </c>
      <c r="J70" s="216" t="s">
        <v>1637</v>
      </c>
      <c r="K70" s="223"/>
      <c r="L70" s="224">
        <f>SUM(L71:L80)+(I70*K70)</f>
        <v>0</v>
      </c>
    </row>
    <row r="71" spans="1:12" s="64" customFormat="1" ht="20.25" hidden="1" customHeight="1" outlineLevel="1" x14ac:dyDescent="0.3">
      <c r="A71" s="170"/>
      <c r="B71" s="835" t="s">
        <v>1703</v>
      </c>
      <c r="C71" s="836"/>
      <c r="D71" s="837"/>
      <c r="E71" s="219"/>
      <c r="F71" s="220"/>
      <c r="G71" s="220"/>
      <c r="H71" s="226"/>
      <c r="I71" s="219">
        <v>1</v>
      </c>
      <c r="J71" s="220" t="s">
        <v>1696</v>
      </c>
      <c r="K71" s="220"/>
      <c r="L71" s="226">
        <f t="shared" ref="L71:L74" si="14">I71*K71</f>
        <v>0</v>
      </c>
    </row>
    <row r="72" spans="1:12" s="64" customFormat="1" ht="20.25" hidden="1" customHeight="1" outlineLevel="1" x14ac:dyDescent="0.3">
      <c r="A72" s="170"/>
      <c r="B72" s="835" t="s">
        <v>1704</v>
      </c>
      <c r="C72" s="836"/>
      <c r="D72" s="837"/>
      <c r="E72" s="219"/>
      <c r="F72" s="220"/>
      <c r="G72" s="220"/>
      <c r="H72" s="226"/>
      <c r="I72" s="219">
        <v>1</v>
      </c>
      <c r="J72" s="220" t="s">
        <v>1637</v>
      </c>
      <c r="K72" s="220"/>
      <c r="L72" s="226">
        <f t="shared" si="14"/>
        <v>0</v>
      </c>
    </row>
    <row r="73" spans="1:12" s="64" customFormat="1" ht="20.25" hidden="1" customHeight="1" outlineLevel="1" x14ac:dyDescent="0.3">
      <c r="A73" s="170"/>
      <c r="B73" s="835" t="s">
        <v>1705</v>
      </c>
      <c r="C73" s="836"/>
      <c r="D73" s="837"/>
      <c r="E73" s="219"/>
      <c r="F73" s="220"/>
      <c r="G73" s="220"/>
      <c r="H73" s="226"/>
      <c r="I73" s="219">
        <v>1</v>
      </c>
      <c r="J73" s="220" t="s">
        <v>1637</v>
      </c>
      <c r="K73" s="220"/>
      <c r="L73" s="226">
        <f t="shared" si="14"/>
        <v>0</v>
      </c>
    </row>
    <row r="74" spans="1:12" s="64" customFormat="1" ht="20.25" hidden="1" customHeight="1" outlineLevel="1" x14ac:dyDescent="0.3">
      <c r="A74" s="170"/>
      <c r="B74" s="835" t="s">
        <v>1706</v>
      </c>
      <c r="C74" s="836"/>
      <c r="D74" s="837"/>
      <c r="E74" s="219"/>
      <c r="F74" s="220"/>
      <c r="G74" s="220"/>
      <c r="H74" s="226"/>
      <c r="I74" s="219">
        <v>1</v>
      </c>
      <c r="J74" s="220" t="s">
        <v>1637</v>
      </c>
      <c r="K74" s="220"/>
      <c r="L74" s="226">
        <f t="shared" si="14"/>
        <v>0</v>
      </c>
    </row>
    <row r="75" spans="1:12" s="64" customFormat="1" ht="20.25" hidden="1" customHeight="1" outlineLevel="1" x14ac:dyDescent="0.3">
      <c r="A75" s="170"/>
      <c r="B75" s="835" t="s">
        <v>1707</v>
      </c>
      <c r="C75" s="836"/>
      <c r="D75" s="837"/>
      <c r="E75" s="219"/>
      <c r="F75" s="220" t="s">
        <v>1636</v>
      </c>
      <c r="G75" s="220"/>
      <c r="H75" s="226">
        <f t="shared" ref="H75:H80" si="15">E75*G75</f>
        <v>0</v>
      </c>
      <c r="I75" s="219"/>
      <c r="J75" s="220"/>
      <c r="K75" s="220"/>
      <c r="L75" s="226"/>
    </row>
    <row r="76" spans="1:12" s="64" customFormat="1" ht="20.25" hidden="1" customHeight="1" outlineLevel="1" x14ac:dyDescent="0.3">
      <c r="A76" s="170"/>
      <c r="B76" s="835" t="s">
        <v>1708</v>
      </c>
      <c r="C76" s="836"/>
      <c r="D76" s="837"/>
      <c r="E76" s="219"/>
      <c r="F76" s="220" t="s">
        <v>1636</v>
      </c>
      <c r="G76" s="220"/>
      <c r="H76" s="226">
        <f t="shared" si="15"/>
        <v>0</v>
      </c>
      <c r="I76" s="219"/>
      <c r="J76" s="220"/>
      <c r="K76" s="220"/>
      <c r="L76" s="226"/>
    </row>
    <row r="77" spans="1:12" s="64" customFormat="1" ht="20.25" hidden="1" customHeight="1" outlineLevel="1" x14ac:dyDescent="0.3">
      <c r="A77" s="170"/>
      <c r="B77" s="835" t="s">
        <v>1709</v>
      </c>
      <c r="C77" s="836"/>
      <c r="D77" s="837"/>
      <c r="E77" s="219"/>
      <c r="F77" s="220" t="s">
        <v>1636</v>
      </c>
      <c r="G77" s="220"/>
      <c r="H77" s="226">
        <f t="shared" si="15"/>
        <v>0</v>
      </c>
      <c r="I77" s="219">
        <v>1</v>
      </c>
      <c r="J77" s="220" t="s">
        <v>1637</v>
      </c>
      <c r="K77" s="220"/>
      <c r="L77" s="226">
        <f t="shared" ref="L77" si="16">I77*K77</f>
        <v>0</v>
      </c>
    </row>
    <row r="78" spans="1:12" s="64" customFormat="1" ht="20.25" hidden="1" customHeight="1" outlineLevel="1" x14ac:dyDescent="0.3">
      <c r="A78" s="170"/>
      <c r="B78" s="835" t="s">
        <v>1710</v>
      </c>
      <c r="C78" s="836"/>
      <c r="D78" s="837"/>
      <c r="E78" s="219"/>
      <c r="F78" s="220" t="s">
        <v>1636</v>
      </c>
      <c r="G78" s="220"/>
      <c r="H78" s="226">
        <f t="shared" si="15"/>
        <v>0</v>
      </c>
      <c r="I78" s="219"/>
      <c r="J78" s="220"/>
      <c r="K78" s="220"/>
      <c r="L78" s="226"/>
    </row>
    <row r="79" spans="1:12" s="64" customFormat="1" ht="20.25" hidden="1" customHeight="1" outlineLevel="1" x14ac:dyDescent="0.3">
      <c r="A79" s="170"/>
      <c r="B79" s="835" t="s">
        <v>1711</v>
      </c>
      <c r="C79" s="836"/>
      <c r="D79" s="837"/>
      <c r="E79" s="219"/>
      <c r="F79" s="220" t="s">
        <v>1636</v>
      </c>
      <c r="G79" s="220"/>
      <c r="H79" s="226">
        <f t="shared" si="15"/>
        <v>0</v>
      </c>
      <c r="I79" s="219"/>
      <c r="J79" s="220"/>
      <c r="K79" s="220"/>
      <c r="L79" s="226"/>
    </row>
    <row r="80" spans="1:12" s="64" customFormat="1" ht="20.25" hidden="1" customHeight="1" outlineLevel="1" x14ac:dyDescent="0.3">
      <c r="A80" s="170"/>
      <c r="B80" s="835"/>
      <c r="C80" s="836"/>
      <c r="D80" s="837"/>
      <c r="E80" s="219"/>
      <c r="F80" s="220" t="s">
        <v>1636</v>
      </c>
      <c r="G80" s="220"/>
      <c r="H80" s="226">
        <f t="shared" si="15"/>
        <v>0</v>
      </c>
      <c r="I80" s="219"/>
      <c r="J80" s="220"/>
      <c r="K80" s="220"/>
      <c r="L80" s="226"/>
    </row>
    <row r="81" spans="1:12" s="188" customFormat="1" ht="20.149999999999999" customHeight="1" collapsed="1" x14ac:dyDescent="0.3">
      <c r="A81" s="170" t="s">
        <v>1712</v>
      </c>
      <c r="B81" s="853" t="s">
        <v>1713</v>
      </c>
      <c r="C81" s="854"/>
      <c r="D81" s="855"/>
      <c r="E81" s="229"/>
      <c r="F81" s="216" t="s">
        <v>1636</v>
      </c>
      <c r="G81" s="223"/>
      <c r="H81" s="224">
        <f>SUM(H82:H85)+(E81*G81)</f>
        <v>0</v>
      </c>
      <c r="I81" s="230">
        <v>1</v>
      </c>
      <c r="J81" s="216" t="s">
        <v>1637</v>
      </c>
      <c r="K81" s="223"/>
      <c r="L81" s="224">
        <f>SUM(L82:L85)+(I81*K81)</f>
        <v>0</v>
      </c>
    </row>
    <row r="82" spans="1:12" s="64" customFormat="1" ht="20.25" hidden="1" customHeight="1" outlineLevel="1" x14ac:dyDescent="0.3">
      <c r="A82" s="173"/>
      <c r="B82" s="838" t="s">
        <v>1714</v>
      </c>
      <c r="C82" s="839"/>
      <c r="D82" s="840"/>
      <c r="E82" s="171"/>
      <c r="F82" s="174"/>
      <c r="G82" s="172"/>
      <c r="H82" s="176"/>
      <c r="I82" s="171"/>
      <c r="J82" s="174"/>
      <c r="K82" s="172"/>
      <c r="L82" s="176"/>
    </row>
    <row r="83" spans="1:12" s="64" customFormat="1" ht="20.25" hidden="1" customHeight="1" outlineLevel="1" x14ac:dyDescent="0.3">
      <c r="A83" s="173"/>
      <c r="B83" s="841" t="s">
        <v>1715</v>
      </c>
      <c r="C83" s="842"/>
      <c r="D83" s="843"/>
      <c r="E83" s="171"/>
      <c r="F83" s="174" t="s">
        <v>1636</v>
      </c>
      <c r="G83" s="172"/>
      <c r="H83" s="176">
        <f t="shared" ref="H83:H85" si="17">E83*G83</f>
        <v>0</v>
      </c>
      <c r="I83" s="171">
        <v>1</v>
      </c>
      <c r="J83" s="174" t="s">
        <v>1637</v>
      </c>
      <c r="K83" s="172"/>
      <c r="L83" s="176">
        <f t="shared" ref="L83:L85" si="18">I83*K83</f>
        <v>0</v>
      </c>
    </row>
    <row r="84" spans="1:12" s="64" customFormat="1" ht="20.25" hidden="1" customHeight="1" outlineLevel="1" x14ac:dyDescent="0.3">
      <c r="A84" s="173"/>
      <c r="B84" s="841" t="s">
        <v>1716</v>
      </c>
      <c r="C84" s="842"/>
      <c r="D84" s="843"/>
      <c r="E84" s="171"/>
      <c r="F84" s="174" t="s">
        <v>1636</v>
      </c>
      <c r="G84" s="172"/>
      <c r="H84" s="176">
        <f t="shared" si="17"/>
        <v>0</v>
      </c>
      <c r="I84" s="171">
        <v>1</v>
      </c>
      <c r="J84" s="174" t="s">
        <v>1637</v>
      </c>
      <c r="K84" s="172"/>
      <c r="L84" s="176">
        <f t="shared" si="18"/>
        <v>0</v>
      </c>
    </row>
    <row r="85" spans="1:12" s="64" customFormat="1" ht="20.25" hidden="1" customHeight="1" outlineLevel="1" x14ac:dyDescent="0.3">
      <c r="A85" s="173"/>
      <c r="B85" s="841" t="s">
        <v>1717</v>
      </c>
      <c r="C85" s="842"/>
      <c r="D85" s="843"/>
      <c r="E85" s="171"/>
      <c r="F85" s="174" t="s">
        <v>1636</v>
      </c>
      <c r="G85" s="172"/>
      <c r="H85" s="176">
        <f t="shared" si="17"/>
        <v>0</v>
      </c>
      <c r="I85" s="171">
        <v>1</v>
      </c>
      <c r="J85" s="174" t="s">
        <v>1637</v>
      </c>
      <c r="K85" s="172"/>
      <c r="L85" s="176">
        <f t="shared" si="18"/>
        <v>0</v>
      </c>
    </row>
    <row r="86" spans="1:12" s="188" customFormat="1" ht="20.149999999999999" customHeight="1" collapsed="1" x14ac:dyDescent="0.3">
      <c r="A86" s="162" t="s">
        <v>166</v>
      </c>
      <c r="B86" s="847" t="s">
        <v>1718</v>
      </c>
      <c r="C86" s="848"/>
      <c r="D86" s="852"/>
      <c r="E86" s="189"/>
      <c r="F86" s="167"/>
      <c r="G86" s="167"/>
      <c r="H86" s="168">
        <f>H87+H102+H108+H121+H131+H138+H148</f>
        <v>0</v>
      </c>
      <c r="I86" s="189"/>
      <c r="J86" s="167"/>
      <c r="K86" s="167"/>
      <c r="L86" s="168">
        <f>L87+L102+L108+L121+L131+L138+L148</f>
        <v>0</v>
      </c>
    </row>
    <row r="87" spans="1:12" s="188" customFormat="1" ht="20.149999999999999" customHeight="1" collapsed="1" x14ac:dyDescent="0.3">
      <c r="A87" s="169" t="s">
        <v>168</v>
      </c>
      <c r="B87" s="871" t="s">
        <v>1634</v>
      </c>
      <c r="C87" s="872"/>
      <c r="D87" s="873"/>
      <c r="E87" s="231"/>
      <c r="F87" s="216" t="s">
        <v>1636</v>
      </c>
      <c r="G87" s="217"/>
      <c r="H87" s="218">
        <f>SUM(H88:H101)+(E87*G87)</f>
        <v>0</v>
      </c>
      <c r="I87" s="230">
        <v>1</v>
      </c>
      <c r="J87" s="216" t="s">
        <v>1637</v>
      </c>
      <c r="K87" s="217"/>
      <c r="L87" s="218">
        <f>SUM(L88:L101)+(I87*K87)</f>
        <v>0</v>
      </c>
    </row>
    <row r="88" spans="1:12" s="64" customFormat="1" ht="30.75" hidden="1" customHeight="1" outlineLevel="1" x14ac:dyDescent="0.3">
      <c r="A88" s="170"/>
      <c r="B88" s="835" t="s">
        <v>1719</v>
      </c>
      <c r="C88" s="836"/>
      <c r="D88" s="837"/>
      <c r="E88" s="219"/>
      <c r="F88" s="220"/>
      <c r="G88" s="220"/>
      <c r="H88" s="226"/>
      <c r="I88" s="219"/>
      <c r="J88" s="220"/>
      <c r="K88" s="220"/>
      <c r="L88" s="226"/>
    </row>
    <row r="89" spans="1:12" s="64" customFormat="1" ht="20.25" hidden="1" customHeight="1" outlineLevel="1" x14ac:dyDescent="0.3">
      <c r="A89" s="170"/>
      <c r="B89" s="182"/>
      <c r="C89" s="142" t="s">
        <v>1720</v>
      </c>
      <c r="D89" s="190"/>
      <c r="E89" s="219"/>
      <c r="F89" s="220"/>
      <c r="G89" s="220"/>
      <c r="H89" s="226"/>
      <c r="I89" s="219"/>
      <c r="J89" s="220"/>
      <c r="K89" s="220"/>
      <c r="L89" s="226"/>
    </row>
    <row r="90" spans="1:12" s="64" customFormat="1" ht="20.25" hidden="1" customHeight="1" outlineLevel="1" x14ac:dyDescent="0.3">
      <c r="A90" s="170"/>
      <c r="B90" s="182" t="s">
        <v>1721</v>
      </c>
      <c r="C90" s="142"/>
      <c r="D90" s="190"/>
      <c r="E90" s="219"/>
      <c r="F90" s="220" t="s">
        <v>1636</v>
      </c>
      <c r="G90" s="220"/>
      <c r="H90" s="226">
        <f t="shared" ref="H90:H120" si="19">E90*G90</f>
        <v>0</v>
      </c>
      <c r="I90" s="219">
        <v>1</v>
      </c>
      <c r="J90" s="220" t="s">
        <v>1696</v>
      </c>
      <c r="K90" s="220"/>
      <c r="L90" s="226">
        <f t="shared" ref="L90:L101" si="20">I90*K90</f>
        <v>0</v>
      </c>
    </row>
    <row r="91" spans="1:12" s="64" customFormat="1" ht="20.25" hidden="1" customHeight="1" outlineLevel="1" x14ac:dyDescent="0.3">
      <c r="A91" s="170"/>
      <c r="B91" s="182" t="s">
        <v>1722</v>
      </c>
      <c r="C91" s="142"/>
      <c r="D91" s="190"/>
      <c r="E91" s="219"/>
      <c r="F91" s="220" t="s">
        <v>1636</v>
      </c>
      <c r="G91" s="220"/>
      <c r="H91" s="226">
        <f t="shared" si="19"/>
        <v>0</v>
      </c>
      <c r="I91" s="219">
        <v>1</v>
      </c>
      <c r="J91" s="220" t="s">
        <v>1696</v>
      </c>
      <c r="K91" s="220"/>
      <c r="L91" s="226">
        <f t="shared" si="20"/>
        <v>0</v>
      </c>
    </row>
    <row r="92" spans="1:12" s="64" customFormat="1" ht="20.25" hidden="1" customHeight="1" outlineLevel="1" x14ac:dyDescent="0.3">
      <c r="A92" s="170"/>
      <c r="B92" s="182" t="s">
        <v>1723</v>
      </c>
      <c r="C92" s="142"/>
      <c r="D92" s="190"/>
      <c r="E92" s="219"/>
      <c r="F92" s="220" t="s">
        <v>1636</v>
      </c>
      <c r="G92" s="220"/>
      <c r="H92" s="226">
        <f t="shared" si="19"/>
        <v>0</v>
      </c>
      <c r="I92" s="219">
        <v>1</v>
      </c>
      <c r="J92" s="220" t="s">
        <v>1696</v>
      </c>
      <c r="K92" s="220"/>
      <c r="L92" s="226">
        <f t="shared" si="20"/>
        <v>0</v>
      </c>
    </row>
    <row r="93" spans="1:12" s="64" customFormat="1" ht="20.25" hidden="1" customHeight="1" outlineLevel="1" x14ac:dyDescent="0.3">
      <c r="A93" s="170"/>
      <c r="B93" s="182" t="s">
        <v>1724</v>
      </c>
      <c r="C93" s="142"/>
      <c r="D93" s="190"/>
      <c r="E93" s="219"/>
      <c r="F93" s="220" t="s">
        <v>1636</v>
      </c>
      <c r="G93" s="220"/>
      <c r="H93" s="226">
        <f t="shared" si="19"/>
        <v>0</v>
      </c>
      <c r="I93" s="219">
        <v>1</v>
      </c>
      <c r="J93" s="220" t="s">
        <v>1696</v>
      </c>
      <c r="K93" s="220"/>
      <c r="L93" s="226">
        <f t="shared" si="20"/>
        <v>0</v>
      </c>
    </row>
    <row r="94" spans="1:12" s="64" customFormat="1" ht="20.25" hidden="1" customHeight="1" outlineLevel="1" x14ac:dyDescent="0.3">
      <c r="A94" s="170"/>
      <c r="B94" s="182" t="s">
        <v>1725</v>
      </c>
      <c r="C94" s="142"/>
      <c r="D94" s="190"/>
      <c r="E94" s="219"/>
      <c r="F94" s="220" t="s">
        <v>1636</v>
      </c>
      <c r="G94" s="220"/>
      <c r="H94" s="226">
        <f t="shared" si="19"/>
        <v>0</v>
      </c>
      <c r="I94" s="219">
        <v>1</v>
      </c>
      <c r="J94" s="220" t="s">
        <v>1696</v>
      </c>
      <c r="K94" s="220"/>
      <c r="L94" s="226">
        <f t="shared" si="20"/>
        <v>0</v>
      </c>
    </row>
    <row r="95" spans="1:12" s="64" customFormat="1" ht="20.25" hidden="1" customHeight="1" outlineLevel="1" x14ac:dyDescent="0.3">
      <c r="A95" s="170"/>
      <c r="B95" s="182" t="s">
        <v>1726</v>
      </c>
      <c r="C95" s="142"/>
      <c r="D95" s="190"/>
      <c r="E95" s="219"/>
      <c r="F95" s="220" t="s">
        <v>1636</v>
      </c>
      <c r="G95" s="220"/>
      <c r="H95" s="226">
        <f t="shared" si="19"/>
        <v>0</v>
      </c>
      <c r="I95" s="219">
        <v>1</v>
      </c>
      <c r="J95" s="220" t="s">
        <v>1696</v>
      </c>
      <c r="K95" s="220"/>
      <c r="L95" s="226">
        <f t="shared" si="20"/>
        <v>0</v>
      </c>
    </row>
    <row r="96" spans="1:12" s="64" customFormat="1" ht="20.25" hidden="1" customHeight="1" outlineLevel="1" x14ac:dyDescent="0.3">
      <c r="A96" s="170"/>
      <c r="B96" s="182" t="s">
        <v>1727</v>
      </c>
      <c r="C96" s="142"/>
      <c r="D96" s="190"/>
      <c r="E96" s="219"/>
      <c r="F96" s="220" t="s">
        <v>1636</v>
      </c>
      <c r="G96" s="220"/>
      <c r="H96" s="226">
        <f t="shared" si="19"/>
        <v>0</v>
      </c>
      <c r="I96" s="219">
        <v>1</v>
      </c>
      <c r="J96" s="220" t="s">
        <v>1696</v>
      </c>
      <c r="K96" s="220"/>
      <c r="L96" s="226">
        <f t="shared" si="20"/>
        <v>0</v>
      </c>
    </row>
    <row r="97" spans="1:12" s="64" customFormat="1" ht="20.25" hidden="1" customHeight="1" outlineLevel="1" x14ac:dyDescent="0.3">
      <c r="A97" s="170"/>
      <c r="B97" s="182" t="s">
        <v>1728</v>
      </c>
      <c r="C97" s="142"/>
      <c r="D97" s="190"/>
      <c r="E97" s="219"/>
      <c r="F97" s="220" t="s">
        <v>1636</v>
      </c>
      <c r="G97" s="220"/>
      <c r="H97" s="226">
        <f t="shared" si="19"/>
        <v>0</v>
      </c>
      <c r="I97" s="219">
        <v>1</v>
      </c>
      <c r="J97" s="220" t="s">
        <v>1696</v>
      </c>
      <c r="K97" s="220"/>
      <c r="L97" s="226">
        <f t="shared" si="20"/>
        <v>0</v>
      </c>
    </row>
    <row r="98" spans="1:12" s="64" customFormat="1" ht="20.25" hidden="1" customHeight="1" outlineLevel="1" x14ac:dyDescent="0.3">
      <c r="A98" s="170"/>
      <c r="B98" s="182" t="s">
        <v>1729</v>
      </c>
      <c r="C98" s="142"/>
      <c r="D98" s="190"/>
      <c r="E98" s="219"/>
      <c r="F98" s="220" t="s">
        <v>1636</v>
      </c>
      <c r="G98" s="220"/>
      <c r="H98" s="226">
        <f t="shared" si="19"/>
        <v>0</v>
      </c>
      <c r="I98" s="219">
        <v>1</v>
      </c>
      <c r="J98" s="220" t="s">
        <v>1696</v>
      </c>
      <c r="K98" s="220"/>
      <c r="L98" s="226">
        <f t="shared" si="20"/>
        <v>0</v>
      </c>
    </row>
    <row r="99" spans="1:12" s="64" customFormat="1" ht="20.25" hidden="1" customHeight="1" outlineLevel="1" x14ac:dyDescent="0.3">
      <c r="A99" s="170"/>
      <c r="B99" s="182" t="s">
        <v>1730</v>
      </c>
      <c r="C99" s="142"/>
      <c r="D99" s="190"/>
      <c r="E99" s="219"/>
      <c r="F99" s="220" t="s">
        <v>1636</v>
      </c>
      <c r="G99" s="220"/>
      <c r="H99" s="226">
        <f t="shared" si="19"/>
        <v>0</v>
      </c>
      <c r="I99" s="219">
        <v>1</v>
      </c>
      <c r="J99" s="220" t="s">
        <v>1696</v>
      </c>
      <c r="K99" s="220"/>
      <c r="L99" s="226">
        <f t="shared" si="20"/>
        <v>0</v>
      </c>
    </row>
    <row r="100" spans="1:12" s="64" customFormat="1" ht="20.25" hidden="1" customHeight="1" outlineLevel="1" x14ac:dyDescent="0.3">
      <c r="A100" s="170"/>
      <c r="B100" s="182" t="s">
        <v>1731</v>
      </c>
      <c r="C100" s="142"/>
      <c r="D100" s="190"/>
      <c r="E100" s="219"/>
      <c r="F100" s="220" t="s">
        <v>1636</v>
      </c>
      <c r="G100" s="220"/>
      <c r="H100" s="226">
        <f t="shared" si="19"/>
        <v>0</v>
      </c>
      <c r="I100" s="219">
        <v>1</v>
      </c>
      <c r="J100" s="220" t="s">
        <v>1696</v>
      </c>
      <c r="K100" s="220"/>
      <c r="L100" s="226">
        <f t="shared" si="20"/>
        <v>0</v>
      </c>
    </row>
    <row r="101" spans="1:12" s="64" customFormat="1" ht="20.25" hidden="1" customHeight="1" outlineLevel="1" x14ac:dyDescent="0.3">
      <c r="A101" s="170"/>
      <c r="B101" s="182" t="s">
        <v>1732</v>
      </c>
      <c r="C101" s="142"/>
      <c r="D101" s="190"/>
      <c r="E101" s="219"/>
      <c r="F101" s="220" t="s">
        <v>1636</v>
      </c>
      <c r="G101" s="220"/>
      <c r="H101" s="226">
        <f t="shared" si="19"/>
        <v>0</v>
      </c>
      <c r="I101" s="219">
        <v>1</v>
      </c>
      <c r="J101" s="220" t="s">
        <v>1696</v>
      </c>
      <c r="K101" s="220"/>
      <c r="L101" s="226">
        <f t="shared" si="20"/>
        <v>0</v>
      </c>
    </row>
    <row r="102" spans="1:12" s="188" customFormat="1" ht="20.149999999999999" customHeight="1" collapsed="1" x14ac:dyDescent="0.3">
      <c r="A102" s="170" t="s">
        <v>1733</v>
      </c>
      <c r="B102" s="853" t="s">
        <v>1734</v>
      </c>
      <c r="C102" s="854"/>
      <c r="D102" s="855"/>
      <c r="E102" s="229"/>
      <c r="F102" s="216" t="s">
        <v>1636</v>
      </c>
      <c r="G102" s="223"/>
      <c r="H102" s="224">
        <f>SUM(H103:H107)+(E102*G102)</f>
        <v>0</v>
      </c>
      <c r="I102" s="230">
        <v>1</v>
      </c>
      <c r="J102" s="216" t="s">
        <v>1637</v>
      </c>
      <c r="K102" s="223"/>
      <c r="L102" s="224">
        <f>SUM(L103:L107)+(I102*K102)</f>
        <v>0</v>
      </c>
    </row>
    <row r="103" spans="1:12" s="64" customFormat="1" ht="35.25" hidden="1" customHeight="1" outlineLevel="1" x14ac:dyDescent="0.3">
      <c r="A103" s="170"/>
      <c r="B103" s="835" t="s">
        <v>1735</v>
      </c>
      <c r="C103" s="836"/>
      <c r="D103" s="837"/>
      <c r="E103" s="219"/>
      <c r="F103" s="220" t="s">
        <v>1696</v>
      </c>
      <c r="G103" s="220"/>
      <c r="H103" s="226">
        <f t="shared" si="19"/>
        <v>0</v>
      </c>
      <c r="I103" s="219">
        <v>1</v>
      </c>
      <c r="J103" s="220" t="s">
        <v>1696</v>
      </c>
      <c r="K103" s="220"/>
      <c r="L103" s="226">
        <f t="shared" ref="L103:L155" si="21">I103*K103</f>
        <v>0</v>
      </c>
    </row>
    <row r="104" spans="1:12" s="64" customFormat="1" ht="32.25" hidden="1" customHeight="1" outlineLevel="1" x14ac:dyDescent="0.3">
      <c r="A104" s="170"/>
      <c r="B104" s="835" t="s">
        <v>1736</v>
      </c>
      <c r="C104" s="836"/>
      <c r="D104" s="837"/>
      <c r="E104" s="219"/>
      <c r="F104" s="220" t="s">
        <v>1696</v>
      </c>
      <c r="G104" s="220"/>
      <c r="H104" s="226">
        <f t="shared" si="19"/>
        <v>0</v>
      </c>
      <c r="I104" s="219">
        <v>1</v>
      </c>
      <c r="J104" s="220" t="s">
        <v>1696</v>
      </c>
      <c r="K104" s="220"/>
      <c r="L104" s="226">
        <f t="shared" si="21"/>
        <v>0</v>
      </c>
    </row>
    <row r="105" spans="1:12" s="64" customFormat="1" ht="32.25" hidden="1" customHeight="1" outlineLevel="1" x14ac:dyDescent="0.3">
      <c r="A105" s="170"/>
      <c r="B105" s="835" t="s">
        <v>1737</v>
      </c>
      <c r="C105" s="836"/>
      <c r="D105" s="837"/>
      <c r="E105" s="219"/>
      <c r="F105" s="220" t="s">
        <v>1696</v>
      </c>
      <c r="G105" s="220"/>
      <c r="H105" s="226">
        <f t="shared" si="19"/>
        <v>0</v>
      </c>
      <c r="I105" s="219">
        <v>1</v>
      </c>
      <c r="J105" s="220" t="s">
        <v>1696</v>
      </c>
      <c r="K105" s="220"/>
      <c r="L105" s="226">
        <f t="shared" si="21"/>
        <v>0</v>
      </c>
    </row>
    <row r="106" spans="1:12" s="64" customFormat="1" ht="33" hidden="1" customHeight="1" outlineLevel="1" x14ac:dyDescent="0.3">
      <c r="A106" s="170"/>
      <c r="B106" s="835" t="s">
        <v>1738</v>
      </c>
      <c r="C106" s="836"/>
      <c r="D106" s="837"/>
      <c r="E106" s="219"/>
      <c r="F106" s="220" t="s">
        <v>1696</v>
      </c>
      <c r="G106" s="220"/>
      <c r="H106" s="226">
        <f t="shared" si="19"/>
        <v>0</v>
      </c>
      <c r="I106" s="219">
        <v>1</v>
      </c>
      <c r="J106" s="220" t="s">
        <v>1696</v>
      </c>
      <c r="K106" s="220"/>
      <c r="L106" s="226">
        <f t="shared" si="21"/>
        <v>0</v>
      </c>
    </row>
    <row r="107" spans="1:12" s="64" customFormat="1" ht="30.75" hidden="1" customHeight="1" outlineLevel="1" x14ac:dyDescent="0.3">
      <c r="A107" s="170"/>
      <c r="B107" s="835" t="s">
        <v>1739</v>
      </c>
      <c r="C107" s="836"/>
      <c r="D107" s="837"/>
      <c r="E107" s="219"/>
      <c r="F107" s="220" t="s">
        <v>1696</v>
      </c>
      <c r="G107" s="220"/>
      <c r="H107" s="226">
        <f t="shared" si="19"/>
        <v>0</v>
      </c>
      <c r="I107" s="219">
        <v>1</v>
      </c>
      <c r="J107" s="220" t="s">
        <v>1696</v>
      </c>
      <c r="K107" s="220"/>
      <c r="L107" s="226">
        <f t="shared" si="21"/>
        <v>0</v>
      </c>
    </row>
    <row r="108" spans="1:12" s="188" customFormat="1" ht="20.149999999999999" customHeight="1" collapsed="1" x14ac:dyDescent="0.3">
      <c r="A108" s="170" t="s">
        <v>1740</v>
      </c>
      <c r="B108" s="853" t="s">
        <v>1643</v>
      </c>
      <c r="C108" s="854"/>
      <c r="D108" s="855"/>
      <c r="E108" s="229"/>
      <c r="F108" s="216" t="s">
        <v>1636</v>
      </c>
      <c r="G108" s="223"/>
      <c r="H108" s="224">
        <f>SUM(H109:H120)+(E108*G108)</f>
        <v>0</v>
      </c>
      <c r="I108" s="230">
        <v>1</v>
      </c>
      <c r="J108" s="216" t="s">
        <v>1637</v>
      </c>
      <c r="K108" s="223"/>
      <c r="L108" s="224">
        <f>SUM(L109:L120)+(I108*K108)</f>
        <v>0</v>
      </c>
    </row>
    <row r="109" spans="1:12" s="64" customFormat="1" ht="20.25" hidden="1" customHeight="1" outlineLevel="1" x14ac:dyDescent="0.3">
      <c r="A109" s="170"/>
      <c r="B109" s="835" t="s">
        <v>1741</v>
      </c>
      <c r="C109" s="836"/>
      <c r="D109" s="837"/>
      <c r="E109" s="219"/>
      <c r="F109" s="220" t="s">
        <v>1636</v>
      </c>
      <c r="G109" s="220"/>
      <c r="H109" s="226">
        <f t="shared" si="19"/>
        <v>0</v>
      </c>
      <c r="I109" s="219">
        <v>1</v>
      </c>
      <c r="J109" s="220" t="s">
        <v>1696</v>
      </c>
      <c r="K109" s="220"/>
      <c r="L109" s="226">
        <f t="shared" si="21"/>
        <v>0</v>
      </c>
    </row>
    <row r="110" spans="1:12" s="64" customFormat="1" ht="20.25" hidden="1" customHeight="1" outlineLevel="1" x14ac:dyDescent="0.3">
      <c r="A110" s="170"/>
      <c r="B110" s="835" t="s">
        <v>1742</v>
      </c>
      <c r="C110" s="836"/>
      <c r="D110" s="837"/>
      <c r="E110" s="219"/>
      <c r="F110" s="220" t="s">
        <v>1636</v>
      </c>
      <c r="G110" s="220"/>
      <c r="H110" s="226">
        <f t="shared" si="19"/>
        <v>0</v>
      </c>
      <c r="I110" s="219">
        <v>1</v>
      </c>
      <c r="J110" s="220" t="s">
        <v>1696</v>
      </c>
      <c r="K110" s="220"/>
      <c r="L110" s="226">
        <f t="shared" si="21"/>
        <v>0</v>
      </c>
    </row>
    <row r="111" spans="1:12" s="64" customFormat="1" ht="20.25" hidden="1" customHeight="1" outlineLevel="1" x14ac:dyDescent="0.3">
      <c r="A111" s="170"/>
      <c r="B111" s="835" t="s">
        <v>1743</v>
      </c>
      <c r="C111" s="836"/>
      <c r="D111" s="837"/>
      <c r="E111" s="219"/>
      <c r="F111" s="220" t="s">
        <v>1636</v>
      </c>
      <c r="G111" s="220"/>
      <c r="H111" s="226">
        <f t="shared" si="19"/>
        <v>0</v>
      </c>
      <c r="I111" s="219">
        <v>1</v>
      </c>
      <c r="J111" s="220" t="s">
        <v>1696</v>
      </c>
      <c r="K111" s="220"/>
      <c r="L111" s="226">
        <f t="shared" si="21"/>
        <v>0</v>
      </c>
    </row>
    <row r="112" spans="1:12" s="64" customFormat="1" ht="20.25" hidden="1" customHeight="1" outlineLevel="1" x14ac:dyDescent="0.3">
      <c r="A112" s="170"/>
      <c r="B112" s="835" t="s">
        <v>1744</v>
      </c>
      <c r="C112" s="836"/>
      <c r="D112" s="837"/>
      <c r="E112" s="219"/>
      <c r="F112" s="220" t="s">
        <v>1636</v>
      </c>
      <c r="G112" s="220"/>
      <c r="H112" s="226">
        <f t="shared" si="19"/>
        <v>0</v>
      </c>
      <c r="I112" s="219">
        <v>1</v>
      </c>
      <c r="J112" s="220" t="s">
        <v>1696</v>
      </c>
      <c r="K112" s="220"/>
      <c r="L112" s="226">
        <f t="shared" si="21"/>
        <v>0</v>
      </c>
    </row>
    <row r="113" spans="1:12" s="64" customFormat="1" ht="20.25" hidden="1" customHeight="1" outlineLevel="1" x14ac:dyDescent="0.3">
      <c r="A113" s="170"/>
      <c r="B113" s="835" t="s">
        <v>1745</v>
      </c>
      <c r="C113" s="836"/>
      <c r="D113" s="837"/>
      <c r="E113" s="219"/>
      <c r="F113" s="220" t="s">
        <v>1636</v>
      </c>
      <c r="G113" s="220"/>
      <c r="H113" s="226">
        <f t="shared" si="19"/>
        <v>0</v>
      </c>
      <c r="I113" s="219">
        <v>1</v>
      </c>
      <c r="J113" s="220" t="s">
        <v>1696</v>
      </c>
      <c r="K113" s="220"/>
      <c r="L113" s="226">
        <f t="shared" si="21"/>
        <v>0</v>
      </c>
    </row>
    <row r="114" spans="1:12" s="64" customFormat="1" ht="31.5" hidden="1" customHeight="1" outlineLevel="1" x14ac:dyDescent="0.3">
      <c r="A114" s="170"/>
      <c r="B114" s="835" t="s">
        <v>1746</v>
      </c>
      <c r="C114" s="836"/>
      <c r="D114" s="837"/>
      <c r="E114" s="219"/>
      <c r="F114" s="220" t="s">
        <v>1636</v>
      </c>
      <c r="G114" s="220"/>
      <c r="H114" s="226">
        <f t="shared" si="19"/>
        <v>0</v>
      </c>
      <c r="I114" s="219">
        <v>1</v>
      </c>
      <c r="J114" s="220" t="s">
        <v>1696</v>
      </c>
      <c r="K114" s="220"/>
      <c r="L114" s="226">
        <f t="shared" si="21"/>
        <v>0</v>
      </c>
    </row>
    <row r="115" spans="1:12" s="64" customFormat="1" ht="20.25" hidden="1" customHeight="1" outlineLevel="1" x14ac:dyDescent="0.3">
      <c r="A115" s="170"/>
      <c r="B115" s="835" t="s">
        <v>1747</v>
      </c>
      <c r="C115" s="836"/>
      <c r="D115" s="837"/>
      <c r="E115" s="219"/>
      <c r="F115" s="220" t="s">
        <v>1636</v>
      </c>
      <c r="G115" s="220"/>
      <c r="H115" s="226">
        <f t="shared" si="19"/>
        <v>0</v>
      </c>
      <c r="I115" s="219">
        <v>1</v>
      </c>
      <c r="J115" s="220" t="s">
        <v>1696</v>
      </c>
      <c r="K115" s="220"/>
      <c r="L115" s="226">
        <f t="shared" si="21"/>
        <v>0</v>
      </c>
    </row>
    <row r="116" spans="1:12" s="64" customFormat="1" ht="33.75" hidden="1" customHeight="1" outlineLevel="1" x14ac:dyDescent="0.3">
      <c r="A116" s="170"/>
      <c r="B116" s="835" t="s">
        <v>1748</v>
      </c>
      <c r="C116" s="836"/>
      <c r="D116" s="837"/>
      <c r="E116" s="219"/>
      <c r="F116" s="220" t="s">
        <v>1636</v>
      </c>
      <c r="G116" s="220"/>
      <c r="H116" s="226">
        <f t="shared" si="19"/>
        <v>0</v>
      </c>
      <c r="I116" s="219">
        <v>1</v>
      </c>
      <c r="J116" s="220" t="s">
        <v>1696</v>
      </c>
      <c r="K116" s="220"/>
      <c r="L116" s="226">
        <f t="shared" si="21"/>
        <v>0</v>
      </c>
    </row>
    <row r="117" spans="1:12" s="64" customFormat="1" ht="20.25" hidden="1" customHeight="1" outlineLevel="1" x14ac:dyDescent="0.3">
      <c r="A117" s="170"/>
      <c r="B117" s="835" t="s">
        <v>1749</v>
      </c>
      <c r="C117" s="836"/>
      <c r="D117" s="837"/>
      <c r="E117" s="219"/>
      <c r="F117" s="220" t="s">
        <v>1636</v>
      </c>
      <c r="G117" s="220"/>
      <c r="H117" s="226">
        <f t="shared" si="19"/>
        <v>0</v>
      </c>
      <c r="I117" s="219">
        <v>1</v>
      </c>
      <c r="J117" s="220" t="s">
        <v>1696</v>
      </c>
      <c r="K117" s="220"/>
      <c r="L117" s="226">
        <f t="shared" si="21"/>
        <v>0</v>
      </c>
    </row>
    <row r="118" spans="1:12" s="64" customFormat="1" ht="20.25" hidden="1" customHeight="1" outlineLevel="1" x14ac:dyDescent="0.3">
      <c r="A118" s="170"/>
      <c r="B118" s="835" t="s">
        <v>1750</v>
      </c>
      <c r="C118" s="836"/>
      <c r="D118" s="837"/>
      <c r="E118" s="219"/>
      <c r="F118" s="220" t="s">
        <v>1636</v>
      </c>
      <c r="G118" s="220"/>
      <c r="H118" s="226">
        <f t="shared" si="19"/>
        <v>0</v>
      </c>
      <c r="I118" s="219">
        <v>1</v>
      </c>
      <c r="J118" s="220" t="s">
        <v>1696</v>
      </c>
      <c r="K118" s="220"/>
      <c r="L118" s="226">
        <f t="shared" si="21"/>
        <v>0</v>
      </c>
    </row>
    <row r="119" spans="1:12" s="64" customFormat="1" ht="20.25" hidden="1" customHeight="1" outlineLevel="1" x14ac:dyDescent="0.3">
      <c r="A119" s="170"/>
      <c r="B119" s="835" t="s">
        <v>1751</v>
      </c>
      <c r="C119" s="836"/>
      <c r="D119" s="837"/>
      <c r="E119" s="219"/>
      <c r="F119" s="220" t="s">
        <v>1636</v>
      </c>
      <c r="G119" s="220"/>
      <c r="H119" s="226">
        <f t="shared" si="19"/>
        <v>0</v>
      </c>
      <c r="I119" s="219">
        <v>1</v>
      </c>
      <c r="J119" s="220" t="s">
        <v>1696</v>
      </c>
      <c r="K119" s="220"/>
      <c r="L119" s="226">
        <f t="shared" si="21"/>
        <v>0</v>
      </c>
    </row>
    <row r="120" spans="1:12" s="64" customFormat="1" ht="20.25" hidden="1" customHeight="1" outlineLevel="1" x14ac:dyDescent="0.3">
      <c r="A120" s="170"/>
      <c r="B120" s="835" t="s">
        <v>1752</v>
      </c>
      <c r="C120" s="836"/>
      <c r="D120" s="837"/>
      <c r="E120" s="219"/>
      <c r="F120" s="220" t="s">
        <v>1636</v>
      </c>
      <c r="G120" s="220"/>
      <c r="H120" s="226">
        <f t="shared" si="19"/>
        <v>0</v>
      </c>
      <c r="I120" s="219">
        <v>1</v>
      </c>
      <c r="J120" s="220" t="s">
        <v>1696</v>
      </c>
      <c r="K120" s="220"/>
      <c r="L120" s="226">
        <f t="shared" si="21"/>
        <v>0</v>
      </c>
    </row>
    <row r="121" spans="1:12" s="187" customFormat="1" ht="20.149999999999999" customHeight="1" collapsed="1" x14ac:dyDescent="0.3">
      <c r="A121" s="170" t="s">
        <v>1753</v>
      </c>
      <c r="B121" s="853" t="s">
        <v>1754</v>
      </c>
      <c r="C121" s="854"/>
      <c r="D121" s="855"/>
      <c r="E121" s="230"/>
      <c r="F121" s="216" t="s">
        <v>1636</v>
      </c>
      <c r="G121" s="232"/>
      <c r="H121" s="224">
        <f>SUM(H122:H130)+(E121*G121)</f>
        <v>0</v>
      </c>
      <c r="I121" s="230">
        <v>1</v>
      </c>
      <c r="J121" s="216" t="s">
        <v>1637</v>
      </c>
      <c r="K121" s="232"/>
      <c r="L121" s="224">
        <f>SUM(L122:L130)+(I121*K121)</f>
        <v>0</v>
      </c>
    </row>
    <row r="122" spans="1:12" s="64" customFormat="1" ht="32.25" hidden="1" customHeight="1" outlineLevel="1" x14ac:dyDescent="0.3">
      <c r="A122" s="170"/>
      <c r="B122" s="835" t="s">
        <v>1755</v>
      </c>
      <c r="C122" s="836"/>
      <c r="D122" s="837"/>
      <c r="E122" s="219"/>
      <c r="F122" s="220" t="s">
        <v>1636</v>
      </c>
      <c r="G122" s="220"/>
      <c r="H122" s="226">
        <f t="shared" ref="H122:H155" si="22">E122*G122</f>
        <v>0</v>
      </c>
      <c r="I122" s="219">
        <v>1</v>
      </c>
      <c r="J122" s="220" t="s">
        <v>1696</v>
      </c>
      <c r="K122" s="220"/>
      <c r="L122" s="226">
        <f t="shared" si="21"/>
        <v>0</v>
      </c>
    </row>
    <row r="123" spans="1:12" s="64" customFormat="1" ht="20.25" hidden="1" customHeight="1" outlineLevel="1" x14ac:dyDescent="0.3">
      <c r="A123" s="170"/>
      <c r="B123" s="835" t="s">
        <v>1756</v>
      </c>
      <c r="C123" s="836"/>
      <c r="D123" s="837"/>
      <c r="E123" s="219"/>
      <c r="F123" s="220" t="s">
        <v>1636</v>
      </c>
      <c r="G123" s="220"/>
      <c r="H123" s="226">
        <f t="shared" si="22"/>
        <v>0</v>
      </c>
      <c r="I123" s="219">
        <v>1</v>
      </c>
      <c r="J123" s="220" t="s">
        <v>1696</v>
      </c>
      <c r="K123" s="220"/>
      <c r="L123" s="226">
        <f t="shared" si="21"/>
        <v>0</v>
      </c>
    </row>
    <row r="124" spans="1:12" s="64" customFormat="1" ht="20.25" hidden="1" customHeight="1" outlineLevel="1" x14ac:dyDescent="0.3">
      <c r="A124" s="170"/>
      <c r="B124" s="835" t="s">
        <v>1757</v>
      </c>
      <c r="C124" s="836"/>
      <c r="D124" s="837"/>
      <c r="E124" s="219"/>
      <c r="F124" s="220" t="s">
        <v>1636</v>
      </c>
      <c r="G124" s="220"/>
      <c r="H124" s="226">
        <f t="shared" si="22"/>
        <v>0</v>
      </c>
      <c r="I124" s="219">
        <v>1</v>
      </c>
      <c r="J124" s="220" t="s">
        <v>1696</v>
      </c>
      <c r="K124" s="220"/>
      <c r="L124" s="226">
        <f t="shared" si="21"/>
        <v>0</v>
      </c>
    </row>
    <row r="125" spans="1:12" s="64" customFormat="1" ht="20.25" hidden="1" customHeight="1" outlineLevel="1" x14ac:dyDescent="0.3">
      <c r="A125" s="170"/>
      <c r="B125" s="835" t="s">
        <v>1758</v>
      </c>
      <c r="C125" s="836"/>
      <c r="D125" s="837"/>
      <c r="E125" s="219"/>
      <c r="F125" s="220" t="s">
        <v>1636</v>
      </c>
      <c r="G125" s="220"/>
      <c r="H125" s="226">
        <f t="shared" si="22"/>
        <v>0</v>
      </c>
      <c r="I125" s="219">
        <v>1</v>
      </c>
      <c r="J125" s="220" t="s">
        <v>1696</v>
      </c>
      <c r="K125" s="220"/>
      <c r="L125" s="226">
        <f t="shared" si="21"/>
        <v>0</v>
      </c>
    </row>
    <row r="126" spans="1:12" s="64" customFormat="1" ht="20.25" hidden="1" customHeight="1" outlineLevel="1" x14ac:dyDescent="0.3">
      <c r="A126" s="170"/>
      <c r="B126" s="835" t="s">
        <v>1759</v>
      </c>
      <c r="C126" s="836"/>
      <c r="D126" s="837"/>
      <c r="E126" s="219"/>
      <c r="F126" s="220" t="s">
        <v>1636</v>
      </c>
      <c r="G126" s="220"/>
      <c r="H126" s="226">
        <f t="shared" si="22"/>
        <v>0</v>
      </c>
      <c r="I126" s="219">
        <v>1</v>
      </c>
      <c r="J126" s="220" t="s">
        <v>1696</v>
      </c>
      <c r="K126" s="220"/>
      <c r="L126" s="226">
        <f t="shared" si="21"/>
        <v>0</v>
      </c>
    </row>
    <row r="127" spans="1:12" s="64" customFormat="1" ht="20.25" hidden="1" customHeight="1" outlineLevel="1" x14ac:dyDescent="0.3">
      <c r="A127" s="170"/>
      <c r="B127" s="835" t="s">
        <v>1760</v>
      </c>
      <c r="C127" s="836"/>
      <c r="D127" s="837"/>
      <c r="E127" s="219"/>
      <c r="F127" s="220" t="s">
        <v>1636</v>
      </c>
      <c r="G127" s="220"/>
      <c r="H127" s="226">
        <f t="shared" si="22"/>
        <v>0</v>
      </c>
      <c r="I127" s="219">
        <v>1</v>
      </c>
      <c r="J127" s="220" t="s">
        <v>1696</v>
      </c>
      <c r="K127" s="220"/>
      <c r="L127" s="226">
        <f t="shared" si="21"/>
        <v>0</v>
      </c>
    </row>
    <row r="128" spans="1:12" s="64" customFormat="1" ht="20.25" hidden="1" customHeight="1" outlineLevel="1" x14ac:dyDescent="0.3">
      <c r="A128" s="170"/>
      <c r="B128" s="835" t="s">
        <v>1761</v>
      </c>
      <c r="C128" s="836"/>
      <c r="D128" s="837"/>
      <c r="E128" s="219"/>
      <c r="F128" s="220" t="s">
        <v>1636</v>
      </c>
      <c r="G128" s="220"/>
      <c r="H128" s="226">
        <f t="shared" si="22"/>
        <v>0</v>
      </c>
      <c r="I128" s="219">
        <v>1</v>
      </c>
      <c r="J128" s="220" t="s">
        <v>1696</v>
      </c>
      <c r="K128" s="220"/>
      <c r="L128" s="226">
        <f t="shared" si="21"/>
        <v>0</v>
      </c>
    </row>
    <row r="129" spans="1:12" s="64" customFormat="1" ht="20.25" hidden="1" customHeight="1" outlineLevel="1" x14ac:dyDescent="0.3">
      <c r="A129" s="170"/>
      <c r="B129" s="835" t="s">
        <v>1762</v>
      </c>
      <c r="C129" s="836"/>
      <c r="D129" s="837"/>
      <c r="E129" s="219"/>
      <c r="F129" s="220" t="s">
        <v>1636</v>
      </c>
      <c r="G129" s="220"/>
      <c r="H129" s="226">
        <f t="shared" si="22"/>
        <v>0</v>
      </c>
      <c r="I129" s="219">
        <v>1</v>
      </c>
      <c r="J129" s="220" t="s">
        <v>1696</v>
      </c>
      <c r="K129" s="220"/>
      <c r="L129" s="226">
        <f t="shared" si="21"/>
        <v>0</v>
      </c>
    </row>
    <row r="130" spans="1:12" s="64" customFormat="1" ht="20.25" hidden="1" customHeight="1" outlineLevel="1" x14ac:dyDescent="0.3">
      <c r="A130" s="170"/>
      <c r="B130" s="835" t="s">
        <v>1763</v>
      </c>
      <c r="C130" s="836"/>
      <c r="D130" s="837"/>
      <c r="E130" s="219"/>
      <c r="F130" s="220" t="s">
        <v>1636</v>
      </c>
      <c r="G130" s="220"/>
      <c r="H130" s="226">
        <f t="shared" si="22"/>
        <v>0</v>
      </c>
      <c r="I130" s="219">
        <v>1</v>
      </c>
      <c r="J130" s="220" t="s">
        <v>1696</v>
      </c>
      <c r="K130" s="220"/>
      <c r="L130" s="226">
        <f t="shared" si="21"/>
        <v>0</v>
      </c>
    </row>
    <row r="131" spans="1:12" s="188" customFormat="1" ht="20.149999999999999" customHeight="1" collapsed="1" x14ac:dyDescent="0.3">
      <c r="A131" s="170" t="s">
        <v>1764</v>
      </c>
      <c r="B131" s="853" t="s">
        <v>1765</v>
      </c>
      <c r="C131" s="854"/>
      <c r="D131" s="855"/>
      <c r="E131" s="229"/>
      <c r="F131" s="216" t="s">
        <v>1636</v>
      </c>
      <c r="G131" s="223"/>
      <c r="H131" s="224">
        <f>SUM(H132:H137)+(E131*G131)</f>
        <v>0</v>
      </c>
      <c r="I131" s="230">
        <v>1</v>
      </c>
      <c r="J131" s="216" t="s">
        <v>1637</v>
      </c>
      <c r="K131" s="223"/>
      <c r="L131" s="224">
        <f>SUM(L132:L137)+(I131*K131)</f>
        <v>0</v>
      </c>
    </row>
    <row r="132" spans="1:12" s="64" customFormat="1" ht="20.25" hidden="1" customHeight="1" outlineLevel="1" x14ac:dyDescent="0.3">
      <c r="A132" s="170"/>
      <c r="B132" s="835" t="s">
        <v>1766</v>
      </c>
      <c r="C132" s="836"/>
      <c r="D132" s="837"/>
      <c r="E132" s="219"/>
      <c r="F132" s="220" t="s">
        <v>1636</v>
      </c>
      <c r="G132" s="220"/>
      <c r="H132" s="226">
        <f t="shared" si="22"/>
        <v>0</v>
      </c>
      <c r="I132" s="219">
        <v>1</v>
      </c>
      <c r="J132" s="220" t="s">
        <v>1696</v>
      </c>
      <c r="K132" s="220"/>
      <c r="L132" s="226">
        <f t="shared" si="21"/>
        <v>0</v>
      </c>
    </row>
    <row r="133" spans="1:12" s="64" customFormat="1" ht="20.25" hidden="1" customHeight="1" outlineLevel="1" x14ac:dyDescent="0.3">
      <c r="A133" s="170"/>
      <c r="B133" s="835" t="s">
        <v>1767</v>
      </c>
      <c r="C133" s="836"/>
      <c r="D133" s="837"/>
      <c r="E133" s="219"/>
      <c r="F133" s="220" t="s">
        <v>1636</v>
      </c>
      <c r="G133" s="220"/>
      <c r="H133" s="226">
        <f t="shared" si="22"/>
        <v>0</v>
      </c>
      <c r="I133" s="219">
        <v>1</v>
      </c>
      <c r="J133" s="220" t="s">
        <v>1696</v>
      </c>
      <c r="K133" s="220"/>
      <c r="L133" s="226">
        <f t="shared" si="21"/>
        <v>0</v>
      </c>
    </row>
    <row r="134" spans="1:12" s="64" customFormat="1" ht="20.25" hidden="1" customHeight="1" outlineLevel="1" x14ac:dyDescent="0.3">
      <c r="A134" s="170"/>
      <c r="B134" s="835" t="s">
        <v>1768</v>
      </c>
      <c r="C134" s="836"/>
      <c r="D134" s="837"/>
      <c r="E134" s="219"/>
      <c r="F134" s="220" t="s">
        <v>1636</v>
      </c>
      <c r="G134" s="220"/>
      <c r="H134" s="226">
        <f t="shared" si="22"/>
        <v>0</v>
      </c>
      <c r="I134" s="219">
        <v>1</v>
      </c>
      <c r="J134" s="220" t="s">
        <v>1696</v>
      </c>
      <c r="K134" s="220"/>
      <c r="L134" s="226">
        <f t="shared" si="21"/>
        <v>0</v>
      </c>
    </row>
    <row r="135" spans="1:12" s="64" customFormat="1" ht="20.25" hidden="1" customHeight="1" outlineLevel="1" x14ac:dyDescent="0.3">
      <c r="A135" s="170"/>
      <c r="B135" s="835" t="s">
        <v>1769</v>
      </c>
      <c r="C135" s="836"/>
      <c r="D135" s="837"/>
      <c r="E135" s="219"/>
      <c r="F135" s="220" t="s">
        <v>1636</v>
      </c>
      <c r="G135" s="220"/>
      <c r="H135" s="226">
        <f t="shared" si="22"/>
        <v>0</v>
      </c>
      <c r="I135" s="219">
        <v>1</v>
      </c>
      <c r="J135" s="220" t="s">
        <v>1696</v>
      </c>
      <c r="K135" s="220"/>
      <c r="L135" s="226">
        <f t="shared" si="21"/>
        <v>0</v>
      </c>
    </row>
    <row r="136" spans="1:12" s="64" customFormat="1" ht="20.25" hidden="1" customHeight="1" outlineLevel="1" x14ac:dyDescent="0.3">
      <c r="A136" s="170"/>
      <c r="B136" s="835" t="s">
        <v>1770</v>
      </c>
      <c r="C136" s="836"/>
      <c r="D136" s="837"/>
      <c r="E136" s="219"/>
      <c r="F136" s="220" t="s">
        <v>1636</v>
      </c>
      <c r="G136" s="220"/>
      <c r="H136" s="226">
        <f t="shared" si="22"/>
        <v>0</v>
      </c>
      <c r="I136" s="219">
        <v>1</v>
      </c>
      <c r="J136" s="220" t="s">
        <v>1696</v>
      </c>
      <c r="K136" s="220"/>
      <c r="L136" s="226">
        <f t="shared" si="21"/>
        <v>0</v>
      </c>
    </row>
    <row r="137" spans="1:12" s="64" customFormat="1" ht="20.25" hidden="1" customHeight="1" outlineLevel="1" x14ac:dyDescent="0.3">
      <c r="A137" s="170"/>
      <c r="B137" s="835" t="s">
        <v>1771</v>
      </c>
      <c r="C137" s="836"/>
      <c r="D137" s="837"/>
      <c r="E137" s="219"/>
      <c r="F137" s="220" t="s">
        <v>1636</v>
      </c>
      <c r="G137" s="220"/>
      <c r="H137" s="226">
        <f t="shared" si="22"/>
        <v>0</v>
      </c>
      <c r="I137" s="219">
        <v>1</v>
      </c>
      <c r="J137" s="220" t="s">
        <v>1696</v>
      </c>
      <c r="K137" s="220"/>
      <c r="L137" s="226">
        <f t="shared" si="21"/>
        <v>0</v>
      </c>
    </row>
    <row r="138" spans="1:12" s="188" customFormat="1" ht="20.149999999999999" customHeight="1" collapsed="1" x14ac:dyDescent="0.3">
      <c r="A138" s="170" t="s">
        <v>1772</v>
      </c>
      <c r="B138" s="853" t="s">
        <v>1773</v>
      </c>
      <c r="C138" s="854"/>
      <c r="D138" s="855"/>
      <c r="E138" s="229"/>
      <c r="F138" s="216" t="s">
        <v>1636</v>
      </c>
      <c r="G138" s="223"/>
      <c r="H138" s="224">
        <f>SUM(H139:H147)+(E138*G138)</f>
        <v>0</v>
      </c>
      <c r="I138" s="230">
        <v>1</v>
      </c>
      <c r="J138" s="216" t="s">
        <v>1637</v>
      </c>
      <c r="K138" s="223"/>
      <c r="L138" s="224">
        <f>SUM(L139:L147)+(I138*K138)</f>
        <v>0</v>
      </c>
    </row>
    <row r="139" spans="1:12" s="64" customFormat="1" ht="20.25" hidden="1" customHeight="1" outlineLevel="1" x14ac:dyDescent="0.3">
      <c r="A139" s="170"/>
      <c r="B139" s="835" t="s">
        <v>1774</v>
      </c>
      <c r="C139" s="836"/>
      <c r="D139" s="837"/>
      <c r="E139" s="219"/>
      <c r="F139" s="220" t="s">
        <v>1636</v>
      </c>
      <c r="G139" s="220"/>
      <c r="H139" s="226">
        <f t="shared" si="22"/>
        <v>0</v>
      </c>
      <c r="I139" s="219">
        <v>1</v>
      </c>
      <c r="J139" s="220" t="s">
        <v>1696</v>
      </c>
      <c r="K139" s="220"/>
      <c r="L139" s="226">
        <f t="shared" si="21"/>
        <v>0</v>
      </c>
    </row>
    <row r="140" spans="1:12" s="64" customFormat="1" ht="20.25" hidden="1" customHeight="1" outlineLevel="1" x14ac:dyDescent="0.3">
      <c r="A140" s="170"/>
      <c r="B140" s="835" t="s">
        <v>1775</v>
      </c>
      <c r="C140" s="836"/>
      <c r="D140" s="837"/>
      <c r="E140" s="219"/>
      <c r="F140" s="220" t="s">
        <v>1636</v>
      </c>
      <c r="G140" s="220"/>
      <c r="H140" s="226">
        <f t="shared" si="22"/>
        <v>0</v>
      </c>
      <c r="I140" s="219">
        <v>1</v>
      </c>
      <c r="J140" s="220" t="s">
        <v>1696</v>
      </c>
      <c r="K140" s="220"/>
      <c r="L140" s="226">
        <f t="shared" si="21"/>
        <v>0</v>
      </c>
    </row>
    <row r="141" spans="1:12" s="64" customFormat="1" ht="20.25" hidden="1" customHeight="1" outlineLevel="1" x14ac:dyDescent="0.3">
      <c r="A141" s="170"/>
      <c r="B141" s="835" t="s">
        <v>1776</v>
      </c>
      <c r="C141" s="836"/>
      <c r="D141" s="837"/>
      <c r="E141" s="219"/>
      <c r="F141" s="220" t="s">
        <v>1636</v>
      </c>
      <c r="G141" s="220"/>
      <c r="H141" s="226">
        <f t="shared" si="22"/>
        <v>0</v>
      </c>
      <c r="I141" s="219">
        <v>1</v>
      </c>
      <c r="J141" s="220" t="s">
        <v>1696</v>
      </c>
      <c r="K141" s="220"/>
      <c r="L141" s="226">
        <f t="shared" si="21"/>
        <v>0</v>
      </c>
    </row>
    <row r="142" spans="1:12" s="64" customFormat="1" ht="20.25" hidden="1" customHeight="1" outlineLevel="1" x14ac:dyDescent="0.3">
      <c r="A142" s="170"/>
      <c r="B142" s="835" t="s">
        <v>1777</v>
      </c>
      <c r="C142" s="836"/>
      <c r="D142" s="837"/>
      <c r="E142" s="219"/>
      <c r="F142" s="220" t="s">
        <v>1636</v>
      </c>
      <c r="G142" s="220"/>
      <c r="H142" s="226">
        <f t="shared" si="22"/>
        <v>0</v>
      </c>
      <c r="I142" s="219">
        <v>1</v>
      </c>
      <c r="J142" s="220" t="s">
        <v>1696</v>
      </c>
      <c r="K142" s="220"/>
      <c r="L142" s="226">
        <f t="shared" si="21"/>
        <v>0</v>
      </c>
    </row>
    <row r="143" spans="1:12" s="64" customFormat="1" ht="20.25" hidden="1" customHeight="1" outlineLevel="1" x14ac:dyDescent="0.3">
      <c r="A143" s="170"/>
      <c r="B143" s="835" t="s">
        <v>1778</v>
      </c>
      <c r="C143" s="836"/>
      <c r="D143" s="837"/>
      <c r="E143" s="219"/>
      <c r="F143" s="220" t="s">
        <v>1636</v>
      </c>
      <c r="G143" s="220"/>
      <c r="H143" s="226">
        <f t="shared" si="22"/>
        <v>0</v>
      </c>
      <c r="I143" s="219">
        <v>1</v>
      </c>
      <c r="J143" s="220" t="s">
        <v>1696</v>
      </c>
      <c r="K143" s="220"/>
      <c r="L143" s="226">
        <f t="shared" si="21"/>
        <v>0</v>
      </c>
    </row>
    <row r="144" spans="1:12" s="64" customFormat="1" ht="20.25" hidden="1" customHeight="1" outlineLevel="1" x14ac:dyDescent="0.3">
      <c r="A144" s="170"/>
      <c r="B144" s="835" t="s">
        <v>1779</v>
      </c>
      <c r="C144" s="836"/>
      <c r="D144" s="837"/>
      <c r="E144" s="219"/>
      <c r="F144" s="220" t="s">
        <v>1636</v>
      </c>
      <c r="G144" s="220"/>
      <c r="H144" s="226">
        <f t="shared" si="22"/>
        <v>0</v>
      </c>
      <c r="I144" s="219">
        <v>1</v>
      </c>
      <c r="J144" s="220" t="s">
        <v>1696</v>
      </c>
      <c r="K144" s="220"/>
      <c r="L144" s="226">
        <f t="shared" si="21"/>
        <v>0</v>
      </c>
    </row>
    <row r="145" spans="1:12" s="64" customFormat="1" ht="20.25" hidden="1" customHeight="1" outlineLevel="1" x14ac:dyDescent="0.3">
      <c r="A145" s="170"/>
      <c r="B145" s="835" t="s">
        <v>1780</v>
      </c>
      <c r="C145" s="836"/>
      <c r="D145" s="837"/>
      <c r="E145" s="219"/>
      <c r="F145" s="220" t="s">
        <v>1636</v>
      </c>
      <c r="G145" s="220"/>
      <c r="H145" s="226">
        <f t="shared" si="22"/>
        <v>0</v>
      </c>
      <c r="I145" s="219">
        <v>1</v>
      </c>
      <c r="J145" s="220" t="s">
        <v>1696</v>
      </c>
      <c r="K145" s="220"/>
      <c r="L145" s="226">
        <f t="shared" si="21"/>
        <v>0</v>
      </c>
    </row>
    <row r="146" spans="1:12" s="64" customFormat="1" ht="20.25" hidden="1" customHeight="1" outlineLevel="1" x14ac:dyDescent="0.3">
      <c r="A146" s="170"/>
      <c r="B146" s="835" t="s">
        <v>1781</v>
      </c>
      <c r="C146" s="836"/>
      <c r="D146" s="837"/>
      <c r="E146" s="219"/>
      <c r="F146" s="220" t="s">
        <v>1636</v>
      </c>
      <c r="G146" s="220"/>
      <c r="H146" s="226">
        <f t="shared" si="22"/>
        <v>0</v>
      </c>
      <c r="I146" s="219">
        <v>1</v>
      </c>
      <c r="J146" s="220" t="s">
        <v>1696</v>
      </c>
      <c r="K146" s="220"/>
      <c r="L146" s="226">
        <f t="shared" si="21"/>
        <v>0</v>
      </c>
    </row>
    <row r="147" spans="1:12" s="64" customFormat="1" ht="20.25" hidden="1" customHeight="1" outlineLevel="1" x14ac:dyDescent="0.3">
      <c r="A147" s="170"/>
      <c r="B147" s="835" t="s">
        <v>1782</v>
      </c>
      <c r="C147" s="836"/>
      <c r="D147" s="837"/>
      <c r="E147" s="219"/>
      <c r="F147" s="220" t="s">
        <v>1636</v>
      </c>
      <c r="G147" s="220"/>
      <c r="H147" s="226">
        <f t="shared" si="22"/>
        <v>0</v>
      </c>
      <c r="I147" s="219">
        <v>1</v>
      </c>
      <c r="J147" s="220" t="s">
        <v>1696</v>
      </c>
      <c r="K147" s="220"/>
      <c r="L147" s="226">
        <f t="shared" si="21"/>
        <v>0</v>
      </c>
    </row>
    <row r="148" spans="1:12" s="188" customFormat="1" ht="20.149999999999999" customHeight="1" collapsed="1" x14ac:dyDescent="0.3">
      <c r="A148" s="170" t="s">
        <v>1783</v>
      </c>
      <c r="B148" s="853" t="s">
        <v>1784</v>
      </c>
      <c r="C148" s="854"/>
      <c r="D148" s="855"/>
      <c r="E148" s="233"/>
      <c r="F148" s="216" t="s">
        <v>1636</v>
      </c>
      <c r="G148" s="223"/>
      <c r="H148" s="224">
        <f>SUM(H149:H155)+(E148*G148)</f>
        <v>0</v>
      </c>
      <c r="I148" s="230">
        <v>1</v>
      </c>
      <c r="J148" s="216" t="s">
        <v>1637</v>
      </c>
      <c r="K148" s="223"/>
      <c r="L148" s="224">
        <f>SUM(L149:L155)+(I148*K148)</f>
        <v>0</v>
      </c>
    </row>
    <row r="149" spans="1:12" s="64" customFormat="1" ht="20.25" hidden="1" customHeight="1" outlineLevel="1" x14ac:dyDescent="0.3">
      <c r="A149" s="173"/>
      <c r="B149" s="838" t="s">
        <v>1785</v>
      </c>
      <c r="C149" s="839"/>
      <c r="D149" s="840"/>
      <c r="E149" s="172"/>
      <c r="F149" s="174" t="s">
        <v>1636</v>
      </c>
      <c r="G149" s="172"/>
      <c r="H149" s="176">
        <f t="shared" si="22"/>
        <v>0</v>
      </c>
      <c r="I149" s="172">
        <v>1</v>
      </c>
      <c r="J149" s="174" t="s">
        <v>1696</v>
      </c>
      <c r="K149" s="172"/>
      <c r="L149" s="176">
        <f t="shared" si="21"/>
        <v>0</v>
      </c>
    </row>
    <row r="150" spans="1:12" s="64" customFormat="1" ht="20.25" hidden="1" customHeight="1" outlineLevel="1" x14ac:dyDescent="0.3">
      <c r="A150" s="173"/>
      <c r="B150" s="838" t="s">
        <v>1786</v>
      </c>
      <c r="C150" s="839"/>
      <c r="D150" s="840"/>
      <c r="E150" s="172"/>
      <c r="F150" s="174" t="s">
        <v>1636</v>
      </c>
      <c r="G150" s="172"/>
      <c r="H150" s="176">
        <f t="shared" si="22"/>
        <v>0</v>
      </c>
      <c r="I150" s="172">
        <v>1</v>
      </c>
      <c r="J150" s="174" t="s">
        <v>1696</v>
      </c>
      <c r="K150" s="172"/>
      <c r="L150" s="176">
        <f t="shared" si="21"/>
        <v>0</v>
      </c>
    </row>
    <row r="151" spans="1:12" s="64" customFormat="1" ht="20.25" hidden="1" customHeight="1" outlineLevel="1" x14ac:dyDescent="0.3">
      <c r="A151" s="173"/>
      <c r="B151" s="838" t="s">
        <v>1787</v>
      </c>
      <c r="C151" s="839"/>
      <c r="D151" s="840"/>
      <c r="E151" s="172"/>
      <c r="F151" s="174" t="s">
        <v>1636</v>
      </c>
      <c r="G151" s="172"/>
      <c r="H151" s="176">
        <f t="shared" si="22"/>
        <v>0</v>
      </c>
      <c r="I151" s="172">
        <v>1</v>
      </c>
      <c r="J151" s="174" t="s">
        <v>1696</v>
      </c>
      <c r="K151" s="172"/>
      <c r="L151" s="176">
        <f t="shared" si="21"/>
        <v>0</v>
      </c>
    </row>
    <row r="152" spans="1:12" s="64" customFormat="1" ht="20.25" hidden="1" customHeight="1" outlineLevel="1" x14ac:dyDescent="0.3">
      <c r="A152" s="173"/>
      <c r="B152" s="838" t="s">
        <v>1788</v>
      </c>
      <c r="C152" s="839"/>
      <c r="D152" s="840"/>
      <c r="E152" s="172"/>
      <c r="F152" s="174" t="s">
        <v>1636</v>
      </c>
      <c r="G152" s="172"/>
      <c r="H152" s="176">
        <f t="shared" si="22"/>
        <v>0</v>
      </c>
      <c r="I152" s="172">
        <v>1</v>
      </c>
      <c r="J152" s="174" t="s">
        <v>1696</v>
      </c>
      <c r="K152" s="172"/>
      <c r="L152" s="176">
        <f t="shared" si="21"/>
        <v>0</v>
      </c>
    </row>
    <row r="153" spans="1:12" s="64" customFormat="1" ht="20.25" hidden="1" customHeight="1" outlineLevel="1" x14ac:dyDescent="0.3">
      <c r="A153" s="173"/>
      <c r="B153" s="838" t="s">
        <v>1789</v>
      </c>
      <c r="C153" s="839"/>
      <c r="D153" s="840"/>
      <c r="E153" s="172"/>
      <c r="F153" s="174" t="s">
        <v>1636</v>
      </c>
      <c r="G153" s="172"/>
      <c r="H153" s="176">
        <f t="shared" si="22"/>
        <v>0</v>
      </c>
      <c r="I153" s="172">
        <v>1</v>
      </c>
      <c r="J153" s="174" t="s">
        <v>1696</v>
      </c>
      <c r="K153" s="172"/>
      <c r="L153" s="176">
        <f t="shared" si="21"/>
        <v>0</v>
      </c>
    </row>
    <row r="154" spans="1:12" s="64" customFormat="1" ht="20.25" hidden="1" customHeight="1" outlineLevel="1" x14ac:dyDescent="0.3">
      <c r="A154" s="173"/>
      <c r="B154" s="838" t="s">
        <v>1790</v>
      </c>
      <c r="C154" s="839"/>
      <c r="D154" s="840"/>
      <c r="E154" s="171"/>
      <c r="F154" s="174" t="s">
        <v>1636</v>
      </c>
      <c r="G154" s="172"/>
      <c r="H154" s="176">
        <f t="shared" si="22"/>
        <v>0</v>
      </c>
      <c r="I154" s="171">
        <v>1</v>
      </c>
      <c r="J154" s="174" t="s">
        <v>1696</v>
      </c>
      <c r="K154" s="172"/>
      <c r="L154" s="176">
        <f t="shared" si="21"/>
        <v>0</v>
      </c>
    </row>
    <row r="155" spans="1:12" s="64" customFormat="1" ht="20.25" hidden="1" customHeight="1" outlineLevel="1" x14ac:dyDescent="0.3">
      <c r="A155" s="173"/>
      <c r="B155" s="838" t="s">
        <v>1791</v>
      </c>
      <c r="C155" s="839"/>
      <c r="D155" s="840"/>
      <c r="E155" s="171"/>
      <c r="F155" s="174" t="s">
        <v>1636</v>
      </c>
      <c r="G155" s="172"/>
      <c r="H155" s="176">
        <f t="shared" si="22"/>
        <v>0</v>
      </c>
      <c r="I155" s="171">
        <v>1</v>
      </c>
      <c r="J155" s="174" t="s">
        <v>1696</v>
      </c>
      <c r="K155" s="172"/>
      <c r="L155" s="176">
        <f t="shared" si="21"/>
        <v>0</v>
      </c>
    </row>
    <row r="156" spans="1:12" s="188" customFormat="1" ht="20.149999999999999" customHeight="1" collapsed="1" x14ac:dyDescent="0.3">
      <c r="A156" s="162" t="s">
        <v>1792</v>
      </c>
      <c r="B156" s="164" t="s">
        <v>1793</v>
      </c>
      <c r="C156" s="191"/>
      <c r="D156" s="165"/>
      <c r="E156" s="166"/>
      <c r="F156" s="163"/>
      <c r="G156" s="163"/>
      <c r="H156" s="168">
        <f>H157+H161+H166+H175+H181</f>
        <v>0</v>
      </c>
      <c r="I156" s="166"/>
      <c r="J156" s="163"/>
      <c r="K156" s="163"/>
      <c r="L156" s="168">
        <f>L157+L161+L166+L175+L181</f>
        <v>0</v>
      </c>
    </row>
    <row r="157" spans="1:12" s="188" customFormat="1" ht="20.149999999999999" customHeight="1" collapsed="1" x14ac:dyDescent="0.3">
      <c r="A157" s="169" t="s">
        <v>1794</v>
      </c>
      <c r="B157" s="192" t="s">
        <v>1795</v>
      </c>
      <c r="C157" s="193"/>
      <c r="D157" s="194"/>
      <c r="E157" s="228"/>
      <c r="F157" s="216" t="s">
        <v>1636</v>
      </c>
      <c r="G157" s="234"/>
      <c r="H157" s="218">
        <f>SUM(H158:H160)+(E157*G157)</f>
        <v>0</v>
      </c>
      <c r="I157" s="230">
        <v>1</v>
      </c>
      <c r="J157" s="216" t="s">
        <v>1637</v>
      </c>
      <c r="K157" s="234"/>
      <c r="L157" s="218">
        <f>SUM(L158:L160)+(I157*K157)</f>
        <v>0</v>
      </c>
    </row>
    <row r="158" spans="1:12" s="64" customFormat="1" ht="20.25" hidden="1" customHeight="1" outlineLevel="1" x14ac:dyDescent="0.3">
      <c r="A158" s="170"/>
      <c r="B158" s="835" t="s">
        <v>1796</v>
      </c>
      <c r="C158" s="836"/>
      <c r="D158" s="837"/>
      <c r="E158" s="219"/>
      <c r="F158" s="220" t="s">
        <v>1636</v>
      </c>
      <c r="G158" s="220"/>
      <c r="H158" s="226">
        <f t="shared" ref="H158:H160" si="23">E158*G158</f>
        <v>0</v>
      </c>
      <c r="I158" s="219">
        <v>1</v>
      </c>
      <c r="J158" s="220" t="s">
        <v>1696</v>
      </c>
      <c r="K158" s="220"/>
      <c r="L158" s="226">
        <f t="shared" ref="L158:L160" si="24">I158*K158</f>
        <v>0</v>
      </c>
    </row>
    <row r="159" spans="1:12" s="64" customFormat="1" ht="20.25" hidden="1" customHeight="1" outlineLevel="1" x14ac:dyDescent="0.3">
      <c r="A159" s="170"/>
      <c r="B159" s="835" t="s">
        <v>1797</v>
      </c>
      <c r="C159" s="836"/>
      <c r="D159" s="837"/>
      <c r="E159" s="219"/>
      <c r="F159" s="220" t="s">
        <v>1636</v>
      </c>
      <c r="G159" s="220"/>
      <c r="H159" s="226">
        <f t="shared" si="23"/>
        <v>0</v>
      </c>
      <c r="I159" s="219">
        <v>1</v>
      </c>
      <c r="J159" s="220" t="s">
        <v>1696</v>
      </c>
      <c r="K159" s="220"/>
      <c r="L159" s="226">
        <f t="shared" si="24"/>
        <v>0</v>
      </c>
    </row>
    <row r="160" spans="1:12" s="64" customFormat="1" ht="20.25" hidden="1" customHeight="1" outlineLevel="1" x14ac:dyDescent="0.3">
      <c r="A160" s="170"/>
      <c r="B160" s="835" t="s">
        <v>1798</v>
      </c>
      <c r="C160" s="836"/>
      <c r="D160" s="837"/>
      <c r="E160" s="219"/>
      <c r="F160" s="220" t="s">
        <v>1636</v>
      </c>
      <c r="G160" s="220"/>
      <c r="H160" s="226">
        <f t="shared" si="23"/>
        <v>0</v>
      </c>
      <c r="I160" s="219">
        <v>1</v>
      </c>
      <c r="J160" s="220" t="s">
        <v>1696</v>
      </c>
      <c r="K160" s="220"/>
      <c r="L160" s="226">
        <f t="shared" si="24"/>
        <v>0</v>
      </c>
    </row>
    <row r="161" spans="1:12" s="188" customFormat="1" ht="20.149999999999999" customHeight="1" collapsed="1" x14ac:dyDescent="0.3">
      <c r="A161" s="170" t="s">
        <v>1799</v>
      </c>
      <c r="B161" s="195" t="s">
        <v>1800</v>
      </c>
      <c r="C161" s="196"/>
      <c r="D161" s="197"/>
      <c r="E161" s="230"/>
      <c r="F161" s="216" t="s">
        <v>1636</v>
      </c>
      <c r="G161" s="232"/>
      <c r="H161" s="224">
        <f>SUM(H162:H165)*(E161*G161)</f>
        <v>0</v>
      </c>
      <c r="I161" s="230">
        <v>1</v>
      </c>
      <c r="J161" s="216" t="s">
        <v>1637</v>
      </c>
      <c r="K161" s="232"/>
      <c r="L161" s="224">
        <f>SUM(L162:L165)*(I161*K161)</f>
        <v>0</v>
      </c>
    </row>
    <row r="162" spans="1:12" s="64" customFormat="1" ht="20.25" hidden="1" customHeight="1" outlineLevel="1" x14ac:dyDescent="0.3">
      <c r="A162" s="170"/>
      <c r="B162" s="835" t="s">
        <v>1801</v>
      </c>
      <c r="C162" s="836"/>
      <c r="D162" s="837"/>
      <c r="E162" s="219"/>
      <c r="F162" s="220" t="s">
        <v>1636</v>
      </c>
      <c r="G162" s="220"/>
      <c r="H162" s="226">
        <f t="shared" ref="H162:H165" si="25">E162*G162</f>
        <v>0</v>
      </c>
      <c r="I162" s="219">
        <v>1</v>
      </c>
      <c r="J162" s="220" t="s">
        <v>1696</v>
      </c>
      <c r="K162" s="220"/>
      <c r="L162" s="226">
        <f t="shared" ref="L162:L165" si="26">I162*K162</f>
        <v>0</v>
      </c>
    </row>
    <row r="163" spans="1:12" s="64" customFormat="1" ht="20.25" hidden="1" customHeight="1" outlineLevel="1" x14ac:dyDescent="0.3">
      <c r="A163" s="170"/>
      <c r="B163" s="835" t="s">
        <v>1797</v>
      </c>
      <c r="C163" s="836"/>
      <c r="D163" s="837"/>
      <c r="E163" s="219"/>
      <c r="F163" s="220" t="s">
        <v>1636</v>
      </c>
      <c r="G163" s="220"/>
      <c r="H163" s="226">
        <f t="shared" si="25"/>
        <v>0</v>
      </c>
      <c r="I163" s="219">
        <v>1</v>
      </c>
      <c r="J163" s="220" t="s">
        <v>1696</v>
      </c>
      <c r="K163" s="220"/>
      <c r="L163" s="226">
        <f t="shared" si="26"/>
        <v>0</v>
      </c>
    </row>
    <row r="164" spans="1:12" s="64" customFormat="1" ht="20.25" hidden="1" customHeight="1" outlineLevel="1" x14ac:dyDescent="0.3">
      <c r="A164" s="170"/>
      <c r="B164" s="835" t="s">
        <v>1802</v>
      </c>
      <c r="C164" s="836"/>
      <c r="D164" s="837"/>
      <c r="E164" s="219"/>
      <c r="F164" s="220" t="s">
        <v>1636</v>
      </c>
      <c r="G164" s="220"/>
      <c r="H164" s="226">
        <f t="shared" si="25"/>
        <v>0</v>
      </c>
      <c r="I164" s="219">
        <v>1</v>
      </c>
      <c r="J164" s="220" t="s">
        <v>1696</v>
      </c>
      <c r="K164" s="220"/>
      <c r="L164" s="226">
        <f t="shared" si="26"/>
        <v>0</v>
      </c>
    </row>
    <row r="165" spans="1:12" s="64" customFormat="1" ht="20.25" hidden="1" customHeight="1" outlineLevel="1" x14ac:dyDescent="0.3">
      <c r="A165" s="170"/>
      <c r="B165" s="835" t="s">
        <v>1803</v>
      </c>
      <c r="C165" s="836"/>
      <c r="D165" s="837"/>
      <c r="E165" s="219"/>
      <c r="F165" s="220" t="s">
        <v>1636</v>
      </c>
      <c r="G165" s="220"/>
      <c r="H165" s="226">
        <f t="shared" si="25"/>
        <v>0</v>
      </c>
      <c r="I165" s="219">
        <v>1</v>
      </c>
      <c r="J165" s="220" t="s">
        <v>1696</v>
      </c>
      <c r="K165" s="220"/>
      <c r="L165" s="226">
        <f t="shared" si="26"/>
        <v>0</v>
      </c>
    </row>
    <row r="166" spans="1:12" s="188" customFormat="1" ht="20.149999999999999" customHeight="1" collapsed="1" x14ac:dyDescent="0.3">
      <c r="A166" s="170" t="s">
        <v>1804</v>
      </c>
      <c r="B166" s="195" t="s">
        <v>1805</v>
      </c>
      <c r="C166" s="196"/>
      <c r="D166" s="197"/>
      <c r="E166" s="230"/>
      <c r="F166" s="216" t="s">
        <v>1636</v>
      </c>
      <c r="G166" s="232"/>
      <c r="H166" s="224">
        <f>SUM(H167:H174)+(E166*G166)</f>
        <v>0</v>
      </c>
      <c r="I166" s="230">
        <v>1</v>
      </c>
      <c r="J166" s="216" t="s">
        <v>1637</v>
      </c>
      <c r="K166" s="232"/>
      <c r="L166" s="224">
        <f>SUM(L167:L174)+(I166*K166)</f>
        <v>0</v>
      </c>
    </row>
    <row r="167" spans="1:12" s="64" customFormat="1" ht="20.25" hidden="1" customHeight="1" outlineLevel="1" x14ac:dyDescent="0.3">
      <c r="A167" s="170"/>
      <c r="B167" s="835" t="s">
        <v>1796</v>
      </c>
      <c r="C167" s="836"/>
      <c r="D167" s="837"/>
      <c r="E167" s="219"/>
      <c r="F167" s="220" t="s">
        <v>1636</v>
      </c>
      <c r="G167" s="220"/>
      <c r="H167" s="226">
        <f t="shared" ref="H167:H174" si="27">E167*G167</f>
        <v>0</v>
      </c>
      <c r="I167" s="219">
        <v>1</v>
      </c>
      <c r="J167" s="220" t="s">
        <v>1696</v>
      </c>
      <c r="K167" s="220"/>
      <c r="L167" s="226">
        <f t="shared" ref="L167:L174" si="28">I167*K167</f>
        <v>0</v>
      </c>
    </row>
    <row r="168" spans="1:12" s="64" customFormat="1" ht="20.25" hidden="1" customHeight="1" outlineLevel="1" x14ac:dyDescent="0.3">
      <c r="A168" s="170"/>
      <c r="B168" s="835" t="s">
        <v>1806</v>
      </c>
      <c r="C168" s="836"/>
      <c r="D168" s="837"/>
      <c r="E168" s="219"/>
      <c r="F168" s="220" t="s">
        <v>1636</v>
      </c>
      <c r="G168" s="220"/>
      <c r="H168" s="226">
        <f t="shared" si="27"/>
        <v>0</v>
      </c>
      <c r="I168" s="219">
        <v>1</v>
      </c>
      <c r="J168" s="220" t="s">
        <v>1696</v>
      </c>
      <c r="K168" s="220"/>
      <c r="L168" s="226">
        <f t="shared" si="28"/>
        <v>0</v>
      </c>
    </row>
    <row r="169" spans="1:12" s="64" customFormat="1" ht="20.25" hidden="1" customHeight="1" outlineLevel="1" x14ac:dyDescent="0.3">
      <c r="A169" s="170"/>
      <c r="B169" s="835" t="s">
        <v>1807</v>
      </c>
      <c r="C169" s="836"/>
      <c r="D169" s="837"/>
      <c r="E169" s="219"/>
      <c r="F169" s="220" t="s">
        <v>1636</v>
      </c>
      <c r="G169" s="220"/>
      <c r="H169" s="226">
        <f t="shared" si="27"/>
        <v>0</v>
      </c>
      <c r="I169" s="219">
        <v>1</v>
      </c>
      <c r="J169" s="220" t="s">
        <v>1696</v>
      </c>
      <c r="K169" s="220"/>
      <c r="L169" s="226">
        <f t="shared" si="28"/>
        <v>0</v>
      </c>
    </row>
    <row r="170" spans="1:12" s="64" customFormat="1" ht="20.25" hidden="1" customHeight="1" outlineLevel="1" x14ac:dyDescent="0.3">
      <c r="A170" s="170"/>
      <c r="B170" s="835" t="s">
        <v>1808</v>
      </c>
      <c r="C170" s="836"/>
      <c r="D170" s="837"/>
      <c r="E170" s="219"/>
      <c r="F170" s="220" t="s">
        <v>1636</v>
      </c>
      <c r="G170" s="220"/>
      <c r="H170" s="226">
        <f t="shared" si="27"/>
        <v>0</v>
      </c>
      <c r="I170" s="219">
        <v>1</v>
      </c>
      <c r="J170" s="220" t="s">
        <v>1696</v>
      </c>
      <c r="K170" s="220"/>
      <c r="L170" s="226">
        <f t="shared" si="28"/>
        <v>0</v>
      </c>
    </row>
    <row r="171" spans="1:12" s="64" customFormat="1" ht="20.25" hidden="1" customHeight="1" outlineLevel="1" x14ac:dyDescent="0.3">
      <c r="A171" s="170"/>
      <c r="B171" s="835" t="s">
        <v>1797</v>
      </c>
      <c r="C171" s="836"/>
      <c r="D171" s="837"/>
      <c r="E171" s="219"/>
      <c r="F171" s="220" t="s">
        <v>1636</v>
      </c>
      <c r="G171" s="220"/>
      <c r="H171" s="226">
        <f t="shared" si="27"/>
        <v>0</v>
      </c>
      <c r="I171" s="219">
        <v>1</v>
      </c>
      <c r="J171" s="220" t="s">
        <v>1696</v>
      </c>
      <c r="K171" s="220"/>
      <c r="L171" s="226">
        <f t="shared" si="28"/>
        <v>0</v>
      </c>
    </row>
    <row r="172" spans="1:12" s="64" customFormat="1" ht="20.25" hidden="1" customHeight="1" outlineLevel="1" x14ac:dyDescent="0.3">
      <c r="A172" s="170"/>
      <c r="B172" s="835" t="s">
        <v>1809</v>
      </c>
      <c r="C172" s="836"/>
      <c r="D172" s="837"/>
      <c r="E172" s="219"/>
      <c r="F172" s="220" t="s">
        <v>1636</v>
      </c>
      <c r="G172" s="220"/>
      <c r="H172" s="226">
        <f t="shared" si="27"/>
        <v>0</v>
      </c>
      <c r="I172" s="219">
        <v>1</v>
      </c>
      <c r="J172" s="220" t="s">
        <v>1696</v>
      </c>
      <c r="K172" s="220"/>
      <c r="L172" s="226">
        <f t="shared" si="28"/>
        <v>0</v>
      </c>
    </row>
    <row r="173" spans="1:12" s="64" customFormat="1" ht="20.25" hidden="1" customHeight="1" outlineLevel="1" x14ac:dyDescent="0.3">
      <c r="A173" s="170"/>
      <c r="B173" s="835" t="s">
        <v>1810</v>
      </c>
      <c r="C173" s="836"/>
      <c r="D173" s="837"/>
      <c r="E173" s="219"/>
      <c r="F173" s="220" t="s">
        <v>1636</v>
      </c>
      <c r="G173" s="220"/>
      <c r="H173" s="226">
        <f t="shared" si="27"/>
        <v>0</v>
      </c>
      <c r="I173" s="219">
        <v>1</v>
      </c>
      <c r="J173" s="220" t="s">
        <v>1696</v>
      </c>
      <c r="K173" s="220"/>
      <c r="L173" s="226">
        <f t="shared" si="28"/>
        <v>0</v>
      </c>
    </row>
    <row r="174" spans="1:12" s="64" customFormat="1" ht="20.25" hidden="1" customHeight="1" outlineLevel="1" x14ac:dyDescent="0.3">
      <c r="A174" s="170"/>
      <c r="B174" s="835" t="s">
        <v>1811</v>
      </c>
      <c r="C174" s="836"/>
      <c r="D174" s="837"/>
      <c r="E174" s="219"/>
      <c r="F174" s="220" t="s">
        <v>1636</v>
      </c>
      <c r="G174" s="220"/>
      <c r="H174" s="226">
        <f t="shared" si="27"/>
        <v>0</v>
      </c>
      <c r="I174" s="219">
        <v>1</v>
      </c>
      <c r="J174" s="220" t="s">
        <v>1696</v>
      </c>
      <c r="K174" s="220"/>
      <c r="L174" s="226">
        <f t="shared" si="28"/>
        <v>0</v>
      </c>
    </row>
    <row r="175" spans="1:12" s="188" customFormat="1" ht="20.149999999999999" customHeight="1" collapsed="1" x14ac:dyDescent="0.3">
      <c r="A175" s="170" t="s">
        <v>1812</v>
      </c>
      <c r="B175" s="195" t="s">
        <v>1813</v>
      </c>
      <c r="C175" s="196"/>
      <c r="D175" s="197"/>
      <c r="E175" s="230"/>
      <c r="F175" s="216" t="s">
        <v>1636</v>
      </c>
      <c r="G175" s="232"/>
      <c r="H175" s="224">
        <f>SUM(H176:H180)+(E175*G175)</f>
        <v>0</v>
      </c>
      <c r="I175" s="230">
        <v>1</v>
      </c>
      <c r="J175" s="216" t="s">
        <v>1637</v>
      </c>
      <c r="K175" s="232"/>
      <c r="L175" s="224">
        <f>SUM(L176:L180)+(I175*K175)</f>
        <v>0</v>
      </c>
    </row>
    <row r="176" spans="1:12" s="64" customFormat="1" ht="20.25" hidden="1" customHeight="1" outlineLevel="1" x14ac:dyDescent="0.3">
      <c r="A176" s="170"/>
      <c r="B176" s="835" t="s">
        <v>1814</v>
      </c>
      <c r="C176" s="836"/>
      <c r="D176" s="837"/>
      <c r="E176" s="219"/>
      <c r="F176" s="220" t="s">
        <v>1636</v>
      </c>
      <c r="G176" s="220"/>
      <c r="H176" s="226">
        <f t="shared" ref="H176:H180" si="29">E176*G176</f>
        <v>0</v>
      </c>
      <c r="I176" s="219">
        <v>1</v>
      </c>
      <c r="J176" s="220" t="s">
        <v>1696</v>
      </c>
      <c r="K176" s="220"/>
      <c r="L176" s="226">
        <f t="shared" ref="L176:L180" si="30">I176*K176</f>
        <v>0</v>
      </c>
    </row>
    <row r="177" spans="1:12" s="64" customFormat="1" ht="20.25" hidden="1" customHeight="1" outlineLevel="1" x14ac:dyDescent="0.3">
      <c r="A177" s="170"/>
      <c r="B177" s="835" t="s">
        <v>1815</v>
      </c>
      <c r="C177" s="836"/>
      <c r="D177" s="837"/>
      <c r="E177" s="219"/>
      <c r="F177" s="220" t="s">
        <v>1636</v>
      </c>
      <c r="G177" s="220"/>
      <c r="H177" s="226">
        <f t="shared" si="29"/>
        <v>0</v>
      </c>
      <c r="I177" s="219">
        <v>1</v>
      </c>
      <c r="J177" s="220" t="s">
        <v>1696</v>
      </c>
      <c r="K177" s="220"/>
      <c r="L177" s="226">
        <f t="shared" si="30"/>
        <v>0</v>
      </c>
    </row>
    <row r="178" spans="1:12" s="64" customFormat="1" ht="20.25" hidden="1" customHeight="1" outlineLevel="1" x14ac:dyDescent="0.3">
      <c r="A178" s="170"/>
      <c r="B178" s="835" t="s">
        <v>1816</v>
      </c>
      <c r="C178" s="836"/>
      <c r="D178" s="837"/>
      <c r="E178" s="219"/>
      <c r="F178" s="220" t="s">
        <v>1636</v>
      </c>
      <c r="G178" s="220"/>
      <c r="H178" s="226">
        <f t="shared" si="29"/>
        <v>0</v>
      </c>
      <c r="I178" s="219">
        <v>1</v>
      </c>
      <c r="J178" s="220" t="s">
        <v>1696</v>
      </c>
      <c r="K178" s="220"/>
      <c r="L178" s="226">
        <f t="shared" si="30"/>
        <v>0</v>
      </c>
    </row>
    <row r="179" spans="1:12" s="64" customFormat="1" ht="20.25" hidden="1" customHeight="1" outlineLevel="1" x14ac:dyDescent="0.3">
      <c r="A179" s="170"/>
      <c r="B179" s="835" t="s">
        <v>1817</v>
      </c>
      <c r="C179" s="836"/>
      <c r="D179" s="837"/>
      <c r="E179" s="219"/>
      <c r="F179" s="220" t="s">
        <v>1636</v>
      </c>
      <c r="G179" s="220"/>
      <c r="H179" s="226">
        <f t="shared" si="29"/>
        <v>0</v>
      </c>
      <c r="I179" s="219">
        <v>1</v>
      </c>
      <c r="J179" s="220" t="s">
        <v>1696</v>
      </c>
      <c r="K179" s="220"/>
      <c r="L179" s="226">
        <f t="shared" si="30"/>
        <v>0</v>
      </c>
    </row>
    <row r="180" spans="1:12" s="64" customFormat="1" ht="20.25" hidden="1" customHeight="1" outlineLevel="1" x14ac:dyDescent="0.3">
      <c r="A180" s="170"/>
      <c r="B180" s="835" t="s">
        <v>1818</v>
      </c>
      <c r="C180" s="836"/>
      <c r="D180" s="837"/>
      <c r="E180" s="219"/>
      <c r="F180" s="220" t="s">
        <v>1636</v>
      </c>
      <c r="G180" s="220"/>
      <c r="H180" s="226">
        <f t="shared" si="29"/>
        <v>0</v>
      </c>
      <c r="I180" s="219">
        <v>1</v>
      </c>
      <c r="J180" s="220" t="s">
        <v>1696</v>
      </c>
      <c r="K180" s="220"/>
      <c r="L180" s="226">
        <f t="shared" si="30"/>
        <v>0</v>
      </c>
    </row>
    <row r="181" spans="1:12" s="188" customFormat="1" ht="20.149999999999999" customHeight="1" collapsed="1" x14ac:dyDescent="0.3">
      <c r="A181" s="170" t="s">
        <v>1819</v>
      </c>
      <c r="B181" s="195" t="s">
        <v>1820</v>
      </c>
      <c r="C181" s="196"/>
      <c r="D181" s="197"/>
      <c r="E181" s="230"/>
      <c r="F181" s="216" t="s">
        <v>1636</v>
      </c>
      <c r="G181" s="232"/>
      <c r="H181" s="224">
        <f>SUM(H182:H190)+(E181*G181)</f>
        <v>0</v>
      </c>
      <c r="I181" s="230">
        <v>1</v>
      </c>
      <c r="J181" s="216" t="s">
        <v>1637</v>
      </c>
      <c r="K181" s="232"/>
      <c r="L181" s="224">
        <f>SUM(L182:L190)+(I181*K181)</f>
        <v>0</v>
      </c>
    </row>
    <row r="182" spans="1:12" s="64" customFormat="1" ht="20.25" hidden="1" customHeight="1" outlineLevel="1" x14ac:dyDescent="0.3">
      <c r="A182" s="173"/>
      <c r="B182" s="838" t="s">
        <v>1821</v>
      </c>
      <c r="C182" s="839"/>
      <c r="D182" s="840"/>
      <c r="E182" s="171"/>
      <c r="F182" s="174" t="s">
        <v>1636</v>
      </c>
      <c r="G182" s="172"/>
      <c r="H182" s="176">
        <f t="shared" ref="H182:H190" si="31">E182*G182</f>
        <v>0</v>
      </c>
      <c r="I182" s="171">
        <v>1</v>
      </c>
      <c r="J182" s="174" t="s">
        <v>1696</v>
      </c>
      <c r="K182" s="172"/>
      <c r="L182" s="176">
        <f t="shared" ref="L182:L190" si="32">I182*K182</f>
        <v>0</v>
      </c>
    </row>
    <row r="183" spans="1:12" s="64" customFormat="1" ht="20.25" hidden="1" customHeight="1" outlineLevel="1" x14ac:dyDescent="0.3">
      <c r="A183" s="173"/>
      <c r="B183" s="838" t="s">
        <v>1822</v>
      </c>
      <c r="C183" s="839"/>
      <c r="D183" s="840"/>
      <c r="E183" s="171"/>
      <c r="F183" s="174" t="s">
        <v>1636</v>
      </c>
      <c r="G183" s="172"/>
      <c r="H183" s="176">
        <f t="shared" si="31"/>
        <v>0</v>
      </c>
      <c r="I183" s="171">
        <v>1</v>
      </c>
      <c r="J183" s="174" t="s">
        <v>1696</v>
      </c>
      <c r="K183" s="172"/>
      <c r="L183" s="176">
        <f t="shared" si="32"/>
        <v>0</v>
      </c>
    </row>
    <row r="184" spans="1:12" s="64" customFormat="1" ht="20.25" hidden="1" customHeight="1" outlineLevel="1" x14ac:dyDescent="0.3">
      <c r="A184" s="173"/>
      <c r="B184" s="838" t="s">
        <v>1823</v>
      </c>
      <c r="C184" s="839"/>
      <c r="D184" s="840"/>
      <c r="E184" s="171"/>
      <c r="F184" s="174" t="s">
        <v>1636</v>
      </c>
      <c r="G184" s="172"/>
      <c r="H184" s="176">
        <f t="shared" si="31"/>
        <v>0</v>
      </c>
      <c r="I184" s="171">
        <v>1</v>
      </c>
      <c r="J184" s="174" t="s">
        <v>1696</v>
      </c>
      <c r="K184" s="172"/>
      <c r="L184" s="176">
        <f t="shared" si="32"/>
        <v>0</v>
      </c>
    </row>
    <row r="185" spans="1:12" s="64" customFormat="1" ht="20.25" hidden="1" customHeight="1" outlineLevel="1" x14ac:dyDescent="0.3">
      <c r="A185" s="173"/>
      <c r="B185" s="838" t="s">
        <v>1824</v>
      </c>
      <c r="C185" s="839"/>
      <c r="D185" s="840"/>
      <c r="E185" s="171"/>
      <c r="F185" s="174" t="s">
        <v>1636</v>
      </c>
      <c r="G185" s="172"/>
      <c r="H185" s="176">
        <f t="shared" si="31"/>
        <v>0</v>
      </c>
      <c r="I185" s="171">
        <v>1</v>
      </c>
      <c r="J185" s="174" t="s">
        <v>1696</v>
      </c>
      <c r="K185" s="172"/>
      <c r="L185" s="176">
        <f t="shared" si="32"/>
        <v>0</v>
      </c>
    </row>
    <row r="186" spans="1:12" s="64" customFormat="1" ht="20.25" hidden="1" customHeight="1" outlineLevel="1" x14ac:dyDescent="0.3">
      <c r="A186" s="173"/>
      <c r="B186" s="838" t="s">
        <v>1825</v>
      </c>
      <c r="C186" s="839"/>
      <c r="D186" s="840"/>
      <c r="E186" s="171"/>
      <c r="F186" s="174" t="s">
        <v>1636</v>
      </c>
      <c r="G186" s="172"/>
      <c r="H186" s="176">
        <f t="shared" si="31"/>
        <v>0</v>
      </c>
      <c r="I186" s="171">
        <v>1</v>
      </c>
      <c r="J186" s="174" t="s">
        <v>1696</v>
      </c>
      <c r="K186" s="172"/>
      <c r="L186" s="176">
        <f t="shared" si="32"/>
        <v>0</v>
      </c>
    </row>
    <row r="187" spans="1:12" s="64" customFormat="1" ht="20.25" hidden="1" customHeight="1" outlineLevel="1" x14ac:dyDescent="0.3">
      <c r="A187" s="173"/>
      <c r="B187" s="838" t="s">
        <v>1826</v>
      </c>
      <c r="C187" s="839"/>
      <c r="D187" s="840"/>
      <c r="E187" s="171"/>
      <c r="F187" s="174" t="s">
        <v>1636</v>
      </c>
      <c r="G187" s="172"/>
      <c r="H187" s="176">
        <f t="shared" si="31"/>
        <v>0</v>
      </c>
      <c r="I187" s="171">
        <v>1</v>
      </c>
      <c r="J187" s="174" t="s">
        <v>1696</v>
      </c>
      <c r="K187" s="172"/>
      <c r="L187" s="176">
        <f t="shared" si="32"/>
        <v>0</v>
      </c>
    </row>
    <row r="188" spans="1:12" s="64" customFormat="1" ht="20.25" hidden="1" customHeight="1" outlineLevel="1" x14ac:dyDescent="0.3">
      <c r="A188" s="173"/>
      <c r="B188" s="838" t="s">
        <v>1797</v>
      </c>
      <c r="C188" s="839"/>
      <c r="D188" s="840"/>
      <c r="E188" s="171"/>
      <c r="F188" s="174" t="s">
        <v>1636</v>
      </c>
      <c r="G188" s="172"/>
      <c r="H188" s="176">
        <f t="shared" si="31"/>
        <v>0</v>
      </c>
      <c r="I188" s="171">
        <v>1</v>
      </c>
      <c r="J188" s="174" t="s">
        <v>1696</v>
      </c>
      <c r="K188" s="172"/>
      <c r="L188" s="176">
        <f t="shared" si="32"/>
        <v>0</v>
      </c>
    </row>
    <row r="189" spans="1:12" s="64" customFormat="1" ht="20.25" hidden="1" customHeight="1" outlineLevel="1" x14ac:dyDescent="0.3">
      <c r="A189" s="173"/>
      <c r="B189" s="838" t="s">
        <v>1827</v>
      </c>
      <c r="C189" s="839"/>
      <c r="D189" s="840"/>
      <c r="E189" s="171"/>
      <c r="F189" s="174" t="s">
        <v>1636</v>
      </c>
      <c r="G189" s="172"/>
      <c r="H189" s="176">
        <f t="shared" si="31"/>
        <v>0</v>
      </c>
      <c r="I189" s="171">
        <v>1</v>
      </c>
      <c r="J189" s="174" t="s">
        <v>1696</v>
      </c>
      <c r="K189" s="172"/>
      <c r="L189" s="176">
        <f t="shared" si="32"/>
        <v>0</v>
      </c>
    </row>
    <row r="190" spans="1:12" s="64" customFormat="1" ht="20.25" hidden="1" customHeight="1" outlineLevel="1" x14ac:dyDescent="0.3">
      <c r="A190" s="173"/>
      <c r="B190" s="838" t="s">
        <v>1828</v>
      </c>
      <c r="C190" s="839"/>
      <c r="D190" s="840"/>
      <c r="E190" s="171"/>
      <c r="F190" s="174" t="s">
        <v>1636</v>
      </c>
      <c r="G190" s="172"/>
      <c r="H190" s="176">
        <f t="shared" si="31"/>
        <v>0</v>
      </c>
      <c r="I190" s="171">
        <v>1</v>
      </c>
      <c r="J190" s="174" t="s">
        <v>1696</v>
      </c>
      <c r="K190" s="172"/>
      <c r="L190" s="176">
        <f t="shared" si="32"/>
        <v>0</v>
      </c>
    </row>
    <row r="191" spans="1:12" s="188" customFormat="1" ht="20.149999999999999" customHeight="1" collapsed="1" x14ac:dyDescent="0.3">
      <c r="A191" s="162" t="s">
        <v>1829</v>
      </c>
      <c r="B191" s="164" t="s">
        <v>1830</v>
      </c>
      <c r="C191" s="191"/>
      <c r="D191" s="165"/>
      <c r="E191" s="166"/>
      <c r="F191" s="163"/>
      <c r="G191" s="163"/>
      <c r="H191" s="168">
        <f>H192+H195+H200</f>
        <v>0</v>
      </c>
      <c r="I191" s="166"/>
      <c r="J191" s="163"/>
      <c r="K191" s="163"/>
      <c r="L191" s="168">
        <f>L192+L195+L200</f>
        <v>0</v>
      </c>
    </row>
    <row r="192" spans="1:12" s="188" customFormat="1" ht="20.149999999999999" customHeight="1" collapsed="1" x14ac:dyDescent="0.3">
      <c r="A192" s="169" t="s">
        <v>1831</v>
      </c>
      <c r="B192" s="192" t="s">
        <v>1832</v>
      </c>
      <c r="C192" s="193"/>
      <c r="D192" s="194"/>
      <c r="E192" s="228"/>
      <c r="F192" s="216" t="s">
        <v>1636</v>
      </c>
      <c r="G192" s="234"/>
      <c r="H192" s="218">
        <f>SUM(H193:H194)+(E192*G192)</f>
        <v>0</v>
      </c>
      <c r="I192" s="230">
        <v>1</v>
      </c>
      <c r="J192" s="216" t="s">
        <v>1637</v>
      </c>
      <c r="K192" s="234"/>
      <c r="L192" s="218">
        <f>SUM(L193:L194)+(I192*K192)</f>
        <v>0</v>
      </c>
    </row>
    <row r="193" spans="1:12" s="64" customFormat="1" ht="20.25" hidden="1" customHeight="1" outlineLevel="1" x14ac:dyDescent="0.3">
      <c r="A193" s="170"/>
      <c r="B193" s="835" t="s">
        <v>1833</v>
      </c>
      <c r="C193" s="836"/>
      <c r="D193" s="837"/>
      <c r="E193" s="220"/>
      <c r="F193" s="220" t="s">
        <v>1834</v>
      </c>
      <c r="G193" s="220"/>
      <c r="H193" s="226">
        <f>E193*G193</f>
        <v>0</v>
      </c>
      <c r="I193" s="220">
        <v>1</v>
      </c>
      <c r="J193" s="220" t="s">
        <v>1696</v>
      </c>
      <c r="K193" s="220"/>
      <c r="L193" s="226">
        <f>I193*K193</f>
        <v>0</v>
      </c>
    </row>
    <row r="194" spans="1:12" s="64" customFormat="1" ht="20.25" hidden="1" customHeight="1" outlineLevel="1" x14ac:dyDescent="0.3">
      <c r="A194" s="170"/>
      <c r="B194" s="835" t="s">
        <v>1835</v>
      </c>
      <c r="C194" s="836"/>
      <c r="D194" s="837"/>
      <c r="E194" s="220"/>
      <c r="F194" s="220" t="s">
        <v>1834</v>
      </c>
      <c r="G194" s="220"/>
      <c r="H194" s="226">
        <f>E194*G194</f>
        <v>0</v>
      </c>
      <c r="I194" s="220">
        <v>1</v>
      </c>
      <c r="J194" s="220" t="s">
        <v>1696</v>
      </c>
      <c r="K194" s="220"/>
      <c r="L194" s="226">
        <f>I194*K194</f>
        <v>0</v>
      </c>
    </row>
    <row r="195" spans="1:12" s="188" customFormat="1" ht="20.149999999999999" customHeight="1" collapsed="1" x14ac:dyDescent="0.3">
      <c r="A195" s="170" t="s">
        <v>1836</v>
      </c>
      <c r="B195" s="195" t="s">
        <v>1837</v>
      </c>
      <c r="C195" s="196"/>
      <c r="D195" s="197"/>
      <c r="E195" s="230"/>
      <c r="F195" s="216" t="s">
        <v>1636</v>
      </c>
      <c r="G195" s="232"/>
      <c r="H195" s="224">
        <f>SUM(H196:H199)+(E195*G195)</f>
        <v>0</v>
      </c>
      <c r="I195" s="230">
        <v>1</v>
      </c>
      <c r="J195" s="216" t="s">
        <v>1637</v>
      </c>
      <c r="K195" s="232"/>
      <c r="L195" s="224">
        <f>SUM(L196:L199)+(I195*K195)</f>
        <v>0</v>
      </c>
    </row>
    <row r="196" spans="1:12" s="64" customFormat="1" ht="20.25" hidden="1" customHeight="1" outlineLevel="1" x14ac:dyDescent="0.3">
      <c r="A196" s="170"/>
      <c r="B196" s="835" t="s">
        <v>1838</v>
      </c>
      <c r="C196" s="836"/>
      <c r="D196" s="837"/>
      <c r="E196" s="220"/>
      <c r="F196" s="220" t="s">
        <v>1696</v>
      </c>
      <c r="G196" s="220"/>
      <c r="H196" s="226">
        <f t="shared" ref="H196:H199" si="33">E196*G196</f>
        <v>0</v>
      </c>
      <c r="I196" s="220">
        <v>1</v>
      </c>
      <c r="J196" s="220" t="s">
        <v>1696</v>
      </c>
      <c r="K196" s="220"/>
      <c r="L196" s="226">
        <f t="shared" ref="L196:L206" si="34">I196*K196</f>
        <v>0</v>
      </c>
    </row>
    <row r="197" spans="1:12" s="64" customFormat="1" ht="20.25" hidden="1" customHeight="1" outlineLevel="1" x14ac:dyDescent="0.3">
      <c r="A197" s="170"/>
      <c r="B197" s="835" t="s">
        <v>1839</v>
      </c>
      <c r="C197" s="836"/>
      <c r="D197" s="837"/>
      <c r="E197" s="220"/>
      <c r="F197" s="220" t="s">
        <v>1696</v>
      </c>
      <c r="G197" s="220"/>
      <c r="H197" s="226">
        <f t="shared" si="33"/>
        <v>0</v>
      </c>
      <c r="I197" s="220">
        <v>1</v>
      </c>
      <c r="J197" s="220" t="s">
        <v>1696</v>
      </c>
      <c r="K197" s="220"/>
      <c r="L197" s="226">
        <f t="shared" si="34"/>
        <v>0</v>
      </c>
    </row>
    <row r="198" spans="1:12" s="64" customFormat="1" ht="20.25" hidden="1" customHeight="1" outlineLevel="1" x14ac:dyDescent="0.3">
      <c r="A198" s="170"/>
      <c r="B198" s="835" t="s">
        <v>1840</v>
      </c>
      <c r="C198" s="836"/>
      <c r="D198" s="837"/>
      <c r="E198" s="220"/>
      <c r="F198" s="220" t="s">
        <v>1696</v>
      </c>
      <c r="G198" s="220"/>
      <c r="H198" s="226">
        <f t="shared" si="33"/>
        <v>0</v>
      </c>
      <c r="I198" s="220">
        <v>1</v>
      </c>
      <c r="J198" s="220" t="s">
        <v>1696</v>
      </c>
      <c r="K198" s="220"/>
      <c r="L198" s="226">
        <f t="shared" si="34"/>
        <v>0</v>
      </c>
    </row>
    <row r="199" spans="1:12" s="64" customFormat="1" ht="20.25" hidden="1" customHeight="1" outlineLevel="1" x14ac:dyDescent="0.3">
      <c r="A199" s="170"/>
      <c r="B199" s="835" t="s">
        <v>1841</v>
      </c>
      <c r="C199" s="836"/>
      <c r="D199" s="837"/>
      <c r="E199" s="220"/>
      <c r="F199" s="220" t="s">
        <v>1655</v>
      </c>
      <c r="G199" s="220"/>
      <c r="H199" s="226">
        <f t="shared" si="33"/>
        <v>0</v>
      </c>
      <c r="I199" s="220">
        <v>1</v>
      </c>
      <c r="J199" s="220" t="s">
        <v>1696</v>
      </c>
      <c r="K199" s="220"/>
      <c r="L199" s="226">
        <f t="shared" si="34"/>
        <v>0</v>
      </c>
    </row>
    <row r="200" spans="1:12" s="188" customFormat="1" ht="20.149999999999999" customHeight="1" collapsed="1" x14ac:dyDescent="0.3">
      <c r="A200" s="170" t="s">
        <v>1842</v>
      </c>
      <c r="B200" s="195" t="s">
        <v>1843</v>
      </c>
      <c r="C200" s="196"/>
      <c r="D200" s="197"/>
      <c r="E200" s="230"/>
      <c r="F200" s="216" t="s">
        <v>1636</v>
      </c>
      <c r="G200" s="232"/>
      <c r="H200" s="224">
        <f>SUM(H201:H206)+(E200*G200)</f>
        <v>0</v>
      </c>
      <c r="I200" s="230">
        <v>1</v>
      </c>
      <c r="J200" s="216" t="s">
        <v>1637</v>
      </c>
      <c r="K200" s="232"/>
      <c r="L200" s="224">
        <f>SUM(L201:L206)+(I200*K200)</f>
        <v>0</v>
      </c>
    </row>
    <row r="201" spans="1:12" s="64" customFormat="1" ht="32.25" hidden="1" customHeight="1" outlineLevel="1" x14ac:dyDescent="0.3">
      <c r="A201" s="173"/>
      <c r="B201" s="838" t="s">
        <v>1844</v>
      </c>
      <c r="C201" s="839"/>
      <c r="D201" s="840"/>
      <c r="E201" s="172"/>
      <c r="F201" s="174" t="s">
        <v>1636</v>
      </c>
      <c r="G201" s="172"/>
      <c r="H201" s="176">
        <f t="shared" ref="H201:H206" si="35">E201*G201</f>
        <v>0</v>
      </c>
      <c r="I201" s="172"/>
      <c r="J201" s="174" t="s">
        <v>1845</v>
      </c>
      <c r="K201" s="172"/>
      <c r="L201" s="176">
        <f t="shared" si="34"/>
        <v>0</v>
      </c>
    </row>
    <row r="202" spans="1:12" s="64" customFormat="1" ht="20.25" hidden="1" customHeight="1" outlineLevel="1" x14ac:dyDescent="0.3">
      <c r="A202" s="173"/>
      <c r="B202" s="838" t="s">
        <v>1846</v>
      </c>
      <c r="C202" s="839"/>
      <c r="D202" s="840"/>
      <c r="E202" s="172"/>
      <c r="F202" s="174" t="s">
        <v>1636</v>
      </c>
      <c r="G202" s="172"/>
      <c r="H202" s="176">
        <f t="shared" si="35"/>
        <v>0</v>
      </c>
      <c r="I202" s="172"/>
      <c r="J202" s="174" t="s">
        <v>1655</v>
      </c>
      <c r="K202" s="172"/>
      <c r="L202" s="176">
        <f t="shared" si="34"/>
        <v>0</v>
      </c>
    </row>
    <row r="203" spans="1:12" s="64" customFormat="1" ht="20.25" hidden="1" customHeight="1" outlineLevel="1" x14ac:dyDescent="0.3">
      <c r="A203" s="173"/>
      <c r="B203" s="838" t="s">
        <v>1847</v>
      </c>
      <c r="C203" s="839"/>
      <c r="D203" s="840"/>
      <c r="E203" s="172"/>
      <c r="F203" s="174" t="s">
        <v>1636</v>
      </c>
      <c r="G203" s="172"/>
      <c r="H203" s="176">
        <f t="shared" si="35"/>
        <v>0</v>
      </c>
      <c r="I203" s="172"/>
      <c r="J203" s="174" t="s">
        <v>1845</v>
      </c>
      <c r="K203" s="172"/>
      <c r="L203" s="176">
        <f t="shared" si="34"/>
        <v>0</v>
      </c>
    </row>
    <row r="204" spans="1:12" s="64" customFormat="1" ht="20.25" hidden="1" customHeight="1" outlineLevel="1" x14ac:dyDescent="0.3">
      <c r="A204" s="173"/>
      <c r="B204" s="838" t="s">
        <v>1848</v>
      </c>
      <c r="C204" s="839"/>
      <c r="D204" s="840"/>
      <c r="E204" s="172"/>
      <c r="F204" s="174" t="s">
        <v>1636</v>
      </c>
      <c r="G204" s="172"/>
      <c r="H204" s="176">
        <f t="shared" si="35"/>
        <v>0</v>
      </c>
      <c r="I204" s="172"/>
      <c r="J204" s="174" t="s">
        <v>1655</v>
      </c>
      <c r="K204" s="172"/>
      <c r="L204" s="176">
        <f t="shared" si="34"/>
        <v>0</v>
      </c>
    </row>
    <row r="205" spans="1:12" s="64" customFormat="1" ht="20.25" hidden="1" customHeight="1" outlineLevel="1" x14ac:dyDescent="0.3">
      <c r="A205" s="173"/>
      <c r="B205" s="838" t="s">
        <v>1849</v>
      </c>
      <c r="C205" s="839"/>
      <c r="D205" s="840"/>
      <c r="E205" s="172"/>
      <c r="F205" s="174" t="s">
        <v>1636</v>
      </c>
      <c r="G205" s="172"/>
      <c r="H205" s="176">
        <f t="shared" si="35"/>
        <v>0</v>
      </c>
      <c r="I205" s="172"/>
      <c r="J205" s="174" t="s">
        <v>1696</v>
      </c>
      <c r="K205" s="172"/>
      <c r="L205" s="176">
        <f t="shared" si="34"/>
        <v>0</v>
      </c>
    </row>
    <row r="206" spans="1:12" s="64" customFormat="1" ht="20.25" hidden="1" customHeight="1" outlineLevel="1" x14ac:dyDescent="0.3">
      <c r="A206" s="177"/>
      <c r="B206" s="865" t="s">
        <v>1850</v>
      </c>
      <c r="C206" s="866"/>
      <c r="D206" s="867"/>
      <c r="E206" s="179"/>
      <c r="F206" s="178" t="s">
        <v>1636</v>
      </c>
      <c r="G206" s="179"/>
      <c r="H206" s="176">
        <f t="shared" si="35"/>
        <v>0</v>
      </c>
      <c r="I206" s="179"/>
      <c r="J206" s="178" t="s">
        <v>1845</v>
      </c>
      <c r="K206" s="179"/>
      <c r="L206" s="185">
        <f t="shared" si="34"/>
        <v>0</v>
      </c>
    </row>
    <row r="207" spans="1:12" s="188" customFormat="1" ht="20.149999999999999" customHeight="1" collapsed="1" x14ac:dyDescent="0.3">
      <c r="A207" s="162" t="s">
        <v>1851</v>
      </c>
      <c r="B207" s="164" t="s">
        <v>1852</v>
      </c>
      <c r="C207" s="191"/>
      <c r="D207" s="165"/>
      <c r="E207" s="166"/>
      <c r="F207" s="163"/>
      <c r="G207" s="163"/>
      <c r="H207" s="168">
        <f>H208+H221+H232</f>
        <v>0</v>
      </c>
      <c r="I207" s="166"/>
      <c r="J207" s="163"/>
      <c r="K207" s="163"/>
      <c r="L207" s="168">
        <f>L208+L221+L232</f>
        <v>0</v>
      </c>
    </row>
    <row r="208" spans="1:12" s="188" customFormat="1" ht="37.5" customHeight="1" collapsed="1" x14ac:dyDescent="0.3">
      <c r="A208" s="169" t="s">
        <v>1853</v>
      </c>
      <c r="B208" s="198" t="s">
        <v>1854</v>
      </c>
      <c r="C208" s="874" t="s">
        <v>1855</v>
      </c>
      <c r="D208" s="875"/>
      <c r="E208" s="228"/>
      <c r="F208" s="216" t="s">
        <v>1636</v>
      </c>
      <c r="G208" s="234"/>
      <c r="H208" s="218">
        <f>SUM(H209:H220)+(E208*G208)</f>
        <v>0</v>
      </c>
      <c r="I208" s="230">
        <v>1</v>
      </c>
      <c r="J208" s="216" t="s">
        <v>1637</v>
      </c>
      <c r="K208" s="234"/>
      <c r="L208" s="218">
        <f>SUM(L209:L220)+(I208*K208)</f>
        <v>0</v>
      </c>
    </row>
    <row r="209" spans="1:12" s="64" customFormat="1" ht="20.25" hidden="1" customHeight="1" outlineLevel="1" x14ac:dyDescent="0.3">
      <c r="A209" s="170"/>
      <c r="B209" s="835" t="s">
        <v>1856</v>
      </c>
      <c r="C209" s="836"/>
      <c r="D209" s="837"/>
      <c r="E209" s="220"/>
      <c r="F209" s="220" t="s">
        <v>1636</v>
      </c>
      <c r="G209" s="220"/>
      <c r="H209" s="226">
        <f t="shared" ref="H209:H220" si="36">E209*G209</f>
        <v>0</v>
      </c>
      <c r="I209" s="220"/>
      <c r="J209" s="220" t="s">
        <v>1696</v>
      </c>
      <c r="K209" s="220"/>
      <c r="L209" s="226">
        <f t="shared" ref="L209:L220" si="37">I209*K209</f>
        <v>0</v>
      </c>
    </row>
    <row r="210" spans="1:12" s="64" customFormat="1" ht="20.25" hidden="1" customHeight="1" outlineLevel="1" x14ac:dyDescent="0.3">
      <c r="A210" s="170"/>
      <c r="B210" s="835" t="s">
        <v>1857</v>
      </c>
      <c r="C210" s="836"/>
      <c r="D210" s="837"/>
      <c r="E210" s="220"/>
      <c r="F210" s="220" t="s">
        <v>1636</v>
      </c>
      <c r="G210" s="220"/>
      <c r="H210" s="226">
        <f t="shared" si="36"/>
        <v>0</v>
      </c>
      <c r="I210" s="220"/>
      <c r="J210" s="220" t="s">
        <v>1696</v>
      </c>
      <c r="K210" s="220"/>
      <c r="L210" s="226">
        <f t="shared" si="37"/>
        <v>0</v>
      </c>
    </row>
    <row r="211" spans="1:12" s="64" customFormat="1" ht="20.25" hidden="1" customHeight="1" outlineLevel="1" x14ac:dyDescent="0.3">
      <c r="A211" s="170"/>
      <c r="B211" s="835" t="s">
        <v>1858</v>
      </c>
      <c r="C211" s="836"/>
      <c r="D211" s="837"/>
      <c r="E211" s="220"/>
      <c r="F211" s="220" t="s">
        <v>1636</v>
      </c>
      <c r="G211" s="220"/>
      <c r="H211" s="226">
        <f t="shared" si="36"/>
        <v>0</v>
      </c>
      <c r="I211" s="220"/>
      <c r="J211" s="220" t="s">
        <v>1696</v>
      </c>
      <c r="K211" s="220"/>
      <c r="L211" s="226">
        <f t="shared" si="37"/>
        <v>0</v>
      </c>
    </row>
    <row r="212" spans="1:12" s="64" customFormat="1" ht="20.25" hidden="1" customHeight="1" outlineLevel="1" x14ac:dyDescent="0.3">
      <c r="A212" s="170"/>
      <c r="B212" s="835" t="s">
        <v>1859</v>
      </c>
      <c r="C212" s="836"/>
      <c r="D212" s="837"/>
      <c r="E212" s="220"/>
      <c r="F212" s="220" t="s">
        <v>1636</v>
      </c>
      <c r="G212" s="220"/>
      <c r="H212" s="226">
        <f t="shared" si="36"/>
        <v>0</v>
      </c>
      <c r="I212" s="220"/>
      <c r="J212" s="220" t="s">
        <v>1696</v>
      </c>
      <c r="K212" s="220"/>
      <c r="L212" s="226">
        <f t="shared" si="37"/>
        <v>0</v>
      </c>
    </row>
    <row r="213" spans="1:12" s="64" customFormat="1" ht="20.25" hidden="1" customHeight="1" outlineLevel="1" x14ac:dyDescent="0.3">
      <c r="A213" s="170"/>
      <c r="B213" s="835" t="s">
        <v>1860</v>
      </c>
      <c r="C213" s="836"/>
      <c r="D213" s="837"/>
      <c r="E213" s="220"/>
      <c r="F213" s="220" t="s">
        <v>1636</v>
      </c>
      <c r="G213" s="220"/>
      <c r="H213" s="226">
        <f t="shared" si="36"/>
        <v>0</v>
      </c>
      <c r="I213" s="220"/>
      <c r="J213" s="220" t="s">
        <v>1696</v>
      </c>
      <c r="K213" s="220"/>
      <c r="L213" s="226">
        <f t="shared" si="37"/>
        <v>0</v>
      </c>
    </row>
    <row r="214" spans="1:12" s="64" customFormat="1" ht="20.25" hidden="1" customHeight="1" outlineLevel="1" x14ac:dyDescent="0.3">
      <c r="A214" s="170"/>
      <c r="B214" s="835" t="s">
        <v>1861</v>
      </c>
      <c r="C214" s="836"/>
      <c r="D214" s="837"/>
      <c r="E214" s="220"/>
      <c r="F214" s="220" t="s">
        <v>1636</v>
      </c>
      <c r="G214" s="220"/>
      <c r="H214" s="226">
        <f t="shared" si="36"/>
        <v>0</v>
      </c>
      <c r="I214" s="220"/>
      <c r="J214" s="220" t="s">
        <v>1696</v>
      </c>
      <c r="K214" s="220"/>
      <c r="L214" s="226">
        <f t="shared" si="37"/>
        <v>0</v>
      </c>
    </row>
    <row r="215" spans="1:12" s="64" customFormat="1" ht="20.25" hidden="1" customHeight="1" outlineLevel="1" x14ac:dyDescent="0.3">
      <c r="A215" s="170"/>
      <c r="B215" s="835" t="s">
        <v>1862</v>
      </c>
      <c r="C215" s="836"/>
      <c r="D215" s="837"/>
      <c r="E215" s="220"/>
      <c r="F215" s="220" t="s">
        <v>1636</v>
      </c>
      <c r="G215" s="220"/>
      <c r="H215" s="226">
        <f t="shared" si="36"/>
        <v>0</v>
      </c>
      <c r="I215" s="220"/>
      <c r="J215" s="220" t="s">
        <v>1696</v>
      </c>
      <c r="K215" s="220"/>
      <c r="L215" s="226">
        <f t="shared" si="37"/>
        <v>0</v>
      </c>
    </row>
    <row r="216" spans="1:12" s="64" customFormat="1" ht="20.25" hidden="1" customHeight="1" outlineLevel="1" x14ac:dyDescent="0.3">
      <c r="A216" s="170"/>
      <c r="B216" s="835" t="s">
        <v>1863</v>
      </c>
      <c r="C216" s="836"/>
      <c r="D216" s="837"/>
      <c r="E216" s="220"/>
      <c r="F216" s="220" t="s">
        <v>1636</v>
      </c>
      <c r="G216" s="220"/>
      <c r="H216" s="226">
        <f t="shared" si="36"/>
        <v>0</v>
      </c>
      <c r="I216" s="220"/>
      <c r="J216" s="220" t="s">
        <v>1696</v>
      </c>
      <c r="K216" s="220"/>
      <c r="L216" s="226">
        <f t="shared" si="37"/>
        <v>0</v>
      </c>
    </row>
    <row r="217" spans="1:12" s="64" customFormat="1" ht="20.25" hidden="1" customHeight="1" outlineLevel="1" x14ac:dyDescent="0.3">
      <c r="A217" s="170"/>
      <c r="B217" s="835" t="s">
        <v>1864</v>
      </c>
      <c r="C217" s="836"/>
      <c r="D217" s="837"/>
      <c r="E217" s="220"/>
      <c r="F217" s="220" t="s">
        <v>1636</v>
      </c>
      <c r="G217" s="220"/>
      <c r="H217" s="226">
        <f t="shared" si="36"/>
        <v>0</v>
      </c>
      <c r="I217" s="220"/>
      <c r="J217" s="220" t="s">
        <v>1696</v>
      </c>
      <c r="K217" s="220"/>
      <c r="L217" s="226">
        <f t="shared" si="37"/>
        <v>0</v>
      </c>
    </row>
    <row r="218" spans="1:12" s="64" customFormat="1" ht="20.25" hidden="1" customHeight="1" outlineLevel="1" x14ac:dyDescent="0.3">
      <c r="A218" s="170"/>
      <c r="B218" s="835" t="s">
        <v>1865</v>
      </c>
      <c r="C218" s="836"/>
      <c r="D218" s="837"/>
      <c r="E218" s="220"/>
      <c r="F218" s="220" t="s">
        <v>1636</v>
      </c>
      <c r="G218" s="220"/>
      <c r="H218" s="226">
        <f t="shared" si="36"/>
        <v>0</v>
      </c>
      <c r="I218" s="220"/>
      <c r="J218" s="220" t="s">
        <v>1696</v>
      </c>
      <c r="K218" s="220"/>
      <c r="L218" s="226">
        <f t="shared" si="37"/>
        <v>0</v>
      </c>
    </row>
    <row r="219" spans="1:12" s="64" customFormat="1" ht="20.25" hidden="1" customHeight="1" outlineLevel="1" x14ac:dyDescent="0.3">
      <c r="A219" s="170"/>
      <c r="B219" s="835" t="s">
        <v>1866</v>
      </c>
      <c r="C219" s="836"/>
      <c r="D219" s="837"/>
      <c r="E219" s="220"/>
      <c r="F219" s="220" t="s">
        <v>1636</v>
      </c>
      <c r="G219" s="220"/>
      <c r="H219" s="226">
        <f t="shared" si="36"/>
        <v>0</v>
      </c>
      <c r="I219" s="220"/>
      <c r="J219" s="220" t="s">
        <v>1696</v>
      </c>
      <c r="K219" s="220"/>
      <c r="L219" s="226">
        <f t="shared" si="37"/>
        <v>0</v>
      </c>
    </row>
    <row r="220" spans="1:12" s="64" customFormat="1" ht="20.25" hidden="1" customHeight="1" outlineLevel="1" x14ac:dyDescent="0.3">
      <c r="A220" s="170"/>
      <c r="B220" s="835" t="s">
        <v>1867</v>
      </c>
      <c r="C220" s="836"/>
      <c r="D220" s="837"/>
      <c r="E220" s="220"/>
      <c r="F220" s="220" t="s">
        <v>1636</v>
      </c>
      <c r="G220" s="220"/>
      <c r="H220" s="226">
        <f t="shared" si="36"/>
        <v>0</v>
      </c>
      <c r="I220" s="220"/>
      <c r="J220" s="220" t="s">
        <v>1696</v>
      </c>
      <c r="K220" s="220"/>
      <c r="L220" s="226">
        <f t="shared" si="37"/>
        <v>0</v>
      </c>
    </row>
    <row r="221" spans="1:12" s="188" customFormat="1" ht="20.149999999999999" customHeight="1" collapsed="1" x14ac:dyDescent="0.3">
      <c r="A221" s="170" t="s">
        <v>1868</v>
      </c>
      <c r="B221" s="195" t="s">
        <v>1869</v>
      </c>
      <c r="C221" s="196"/>
      <c r="D221" s="197"/>
      <c r="E221" s="230"/>
      <c r="F221" s="235" t="s">
        <v>1636</v>
      </c>
      <c r="G221" s="232"/>
      <c r="H221" s="224">
        <f>SUM(H222:H231)+(E221*G221)</f>
        <v>0</v>
      </c>
      <c r="I221" s="230">
        <v>1</v>
      </c>
      <c r="J221" s="216" t="s">
        <v>1637</v>
      </c>
      <c r="K221" s="232"/>
      <c r="L221" s="224">
        <f>SUM(L222:L231)+(I221*K221)</f>
        <v>0</v>
      </c>
    </row>
    <row r="222" spans="1:12" s="64" customFormat="1" ht="20.25" hidden="1" customHeight="1" outlineLevel="1" x14ac:dyDescent="0.3">
      <c r="A222" s="170"/>
      <c r="B222" s="835" t="s">
        <v>1870</v>
      </c>
      <c r="C222" s="836"/>
      <c r="D222" s="837"/>
      <c r="E222" s="220"/>
      <c r="F222" s="220" t="s">
        <v>1636</v>
      </c>
      <c r="G222" s="220"/>
      <c r="H222" s="226">
        <f t="shared" ref="H222:H231" si="38">E222*G222</f>
        <v>0</v>
      </c>
      <c r="I222" s="220"/>
      <c r="J222" s="220" t="s">
        <v>1696</v>
      </c>
      <c r="K222" s="220"/>
      <c r="L222" s="226">
        <f t="shared" ref="L222:L231" si="39">I222*K222</f>
        <v>0</v>
      </c>
    </row>
    <row r="223" spans="1:12" s="64" customFormat="1" ht="20.25" hidden="1" customHeight="1" outlineLevel="1" x14ac:dyDescent="0.3">
      <c r="A223" s="170"/>
      <c r="B223" s="835" t="s">
        <v>1871</v>
      </c>
      <c r="C223" s="836"/>
      <c r="D223" s="837"/>
      <c r="E223" s="220"/>
      <c r="F223" s="220" t="s">
        <v>1636</v>
      </c>
      <c r="G223" s="220"/>
      <c r="H223" s="226">
        <f t="shared" si="38"/>
        <v>0</v>
      </c>
      <c r="I223" s="220"/>
      <c r="J223" s="220" t="s">
        <v>1696</v>
      </c>
      <c r="K223" s="220"/>
      <c r="L223" s="226">
        <f t="shared" si="39"/>
        <v>0</v>
      </c>
    </row>
    <row r="224" spans="1:12" s="64" customFormat="1" ht="20.25" hidden="1" customHeight="1" outlineLevel="1" x14ac:dyDescent="0.3">
      <c r="A224" s="170"/>
      <c r="B224" s="835" t="s">
        <v>1872</v>
      </c>
      <c r="C224" s="836"/>
      <c r="D224" s="837"/>
      <c r="E224" s="220"/>
      <c r="F224" s="220" t="s">
        <v>1636</v>
      </c>
      <c r="G224" s="220"/>
      <c r="H224" s="226">
        <f t="shared" si="38"/>
        <v>0</v>
      </c>
      <c r="I224" s="220"/>
      <c r="J224" s="220" t="s">
        <v>1696</v>
      </c>
      <c r="K224" s="220"/>
      <c r="L224" s="226">
        <f t="shared" si="39"/>
        <v>0</v>
      </c>
    </row>
    <row r="225" spans="1:12" s="64" customFormat="1" ht="20.25" hidden="1" customHeight="1" outlineLevel="1" x14ac:dyDescent="0.3">
      <c r="A225" s="170"/>
      <c r="B225" s="835" t="s">
        <v>1873</v>
      </c>
      <c r="C225" s="836"/>
      <c r="D225" s="837"/>
      <c r="E225" s="220"/>
      <c r="F225" s="220" t="s">
        <v>1636</v>
      </c>
      <c r="G225" s="220"/>
      <c r="H225" s="226">
        <f t="shared" si="38"/>
        <v>0</v>
      </c>
      <c r="I225" s="220"/>
      <c r="J225" s="220" t="s">
        <v>1696</v>
      </c>
      <c r="K225" s="220"/>
      <c r="L225" s="226">
        <f t="shared" si="39"/>
        <v>0</v>
      </c>
    </row>
    <row r="226" spans="1:12" s="64" customFormat="1" ht="20.25" hidden="1" customHeight="1" outlineLevel="1" x14ac:dyDescent="0.3">
      <c r="A226" s="170"/>
      <c r="B226" s="835" t="s">
        <v>1874</v>
      </c>
      <c r="C226" s="836"/>
      <c r="D226" s="837"/>
      <c r="E226" s="220"/>
      <c r="F226" s="220" t="s">
        <v>1636</v>
      </c>
      <c r="G226" s="220"/>
      <c r="H226" s="226">
        <f t="shared" si="38"/>
        <v>0</v>
      </c>
      <c r="I226" s="220"/>
      <c r="J226" s="220" t="s">
        <v>1696</v>
      </c>
      <c r="K226" s="220"/>
      <c r="L226" s="226">
        <f t="shared" si="39"/>
        <v>0</v>
      </c>
    </row>
    <row r="227" spans="1:12" s="64" customFormat="1" ht="20.25" hidden="1" customHeight="1" outlineLevel="1" x14ac:dyDescent="0.3">
      <c r="A227" s="170"/>
      <c r="B227" s="835" t="s">
        <v>1875</v>
      </c>
      <c r="C227" s="836"/>
      <c r="D227" s="837"/>
      <c r="E227" s="220"/>
      <c r="F227" s="220" t="s">
        <v>1636</v>
      </c>
      <c r="G227" s="220"/>
      <c r="H227" s="226">
        <f t="shared" si="38"/>
        <v>0</v>
      </c>
      <c r="I227" s="220"/>
      <c r="J227" s="220" t="s">
        <v>1696</v>
      </c>
      <c r="K227" s="220"/>
      <c r="L227" s="226">
        <f t="shared" si="39"/>
        <v>0</v>
      </c>
    </row>
    <row r="228" spans="1:12" s="64" customFormat="1" ht="20.25" hidden="1" customHeight="1" outlineLevel="1" x14ac:dyDescent="0.3">
      <c r="A228" s="170"/>
      <c r="B228" s="835" t="s">
        <v>1876</v>
      </c>
      <c r="C228" s="836"/>
      <c r="D228" s="837"/>
      <c r="E228" s="220"/>
      <c r="F228" s="220" t="s">
        <v>1636</v>
      </c>
      <c r="G228" s="220"/>
      <c r="H228" s="226">
        <f t="shared" si="38"/>
        <v>0</v>
      </c>
      <c r="I228" s="220"/>
      <c r="J228" s="220" t="s">
        <v>1696</v>
      </c>
      <c r="K228" s="220"/>
      <c r="L228" s="226">
        <f t="shared" si="39"/>
        <v>0</v>
      </c>
    </row>
    <row r="229" spans="1:12" s="64" customFormat="1" ht="20.25" hidden="1" customHeight="1" outlineLevel="1" x14ac:dyDescent="0.3">
      <c r="A229" s="170"/>
      <c r="B229" s="835" t="s">
        <v>1877</v>
      </c>
      <c r="C229" s="836"/>
      <c r="D229" s="837"/>
      <c r="E229" s="220"/>
      <c r="F229" s="220" t="s">
        <v>1636</v>
      </c>
      <c r="G229" s="220"/>
      <c r="H229" s="226">
        <f t="shared" si="38"/>
        <v>0</v>
      </c>
      <c r="I229" s="220"/>
      <c r="J229" s="220" t="s">
        <v>1696</v>
      </c>
      <c r="K229" s="220"/>
      <c r="L229" s="226">
        <f t="shared" si="39"/>
        <v>0</v>
      </c>
    </row>
    <row r="230" spans="1:12" s="64" customFormat="1" ht="20.25" hidden="1" customHeight="1" outlineLevel="1" x14ac:dyDescent="0.3">
      <c r="A230" s="170"/>
      <c r="B230" s="835" t="s">
        <v>1878</v>
      </c>
      <c r="C230" s="836"/>
      <c r="D230" s="837"/>
      <c r="E230" s="220"/>
      <c r="F230" s="220" t="s">
        <v>1636</v>
      </c>
      <c r="G230" s="220"/>
      <c r="H230" s="226">
        <f t="shared" si="38"/>
        <v>0</v>
      </c>
      <c r="I230" s="220"/>
      <c r="J230" s="220" t="s">
        <v>1696</v>
      </c>
      <c r="K230" s="220"/>
      <c r="L230" s="226">
        <f t="shared" si="39"/>
        <v>0</v>
      </c>
    </row>
    <row r="231" spans="1:12" s="64" customFormat="1" ht="20.25" hidden="1" customHeight="1" outlineLevel="1" x14ac:dyDescent="0.3">
      <c r="A231" s="170"/>
      <c r="B231" s="835" t="s">
        <v>1879</v>
      </c>
      <c r="C231" s="836"/>
      <c r="D231" s="837"/>
      <c r="E231" s="220"/>
      <c r="F231" s="220" t="s">
        <v>1636</v>
      </c>
      <c r="G231" s="220"/>
      <c r="H231" s="226">
        <f t="shared" si="38"/>
        <v>0</v>
      </c>
      <c r="I231" s="220"/>
      <c r="J231" s="220" t="s">
        <v>1696</v>
      </c>
      <c r="K231" s="220"/>
      <c r="L231" s="226">
        <f t="shared" si="39"/>
        <v>0</v>
      </c>
    </row>
    <row r="232" spans="1:12" s="188" customFormat="1" ht="20.149999999999999" customHeight="1" collapsed="1" x14ac:dyDescent="0.3">
      <c r="A232" s="170" t="s">
        <v>1880</v>
      </c>
      <c r="B232" s="195" t="s">
        <v>1881</v>
      </c>
      <c r="C232" s="196"/>
      <c r="D232" s="197"/>
      <c r="E232" s="230"/>
      <c r="F232" s="216" t="s">
        <v>1636</v>
      </c>
      <c r="G232" s="232"/>
      <c r="H232" s="224">
        <f>SUM(H233:H237)+(E232*G232)</f>
        <v>0</v>
      </c>
      <c r="I232" s="230">
        <v>1</v>
      </c>
      <c r="J232" s="216" t="s">
        <v>1637</v>
      </c>
      <c r="K232" s="232"/>
      <c r="L232" s="224">
        <f>SUM(L233:L237)+(I232*K232)</f>
        <v>0</v>
      </c>
    </row>
    <row r="233" spans="1:12" s="64" customFormat="1" ht="20.25" hidden="1" customHeight="1" outlineLevel="1" x14ac:dyDescent="0.3">
      <c r="A233" s="173"/>
      <c r="B233" s="838" t="s">
        <v>1882</v>
      </c>
      <c r="C233" s="839"/>
      <c r="D233" s="840"/>
      <c r="E233" s="172"/>
      <c r="F233" s="174" t="s">
        <v>1696</v>
      </c>
      <c r="G233" s="172"/>
      <c r="H233" s="176">
        <f t="shared" ref="H233:H237" si="40">E233*G233</f>
        <v>0</v>
      </c>
      <c r="I233" s="172"/>
      <c r="J233" s="174" t="s">
        <v>1696</v>
      </c>
      <c r="K233" s="172"/>
      <c r="L233" s="176">
        <f t="shared" ref="L233:L237" si="41">I233*K233</f>
        <v>0</v>
      </c>
    </row>
    <row r="234" spans="1:12" s="64" customFormat="1" ht="20.25" hidden="1" customHeight="1" outlineLevel="1" x14ac:dyDescent="0.3">
      <c r="A234" s="173"/>
      <c r="B234" s="838" t="s">
        <v>1883</v>
      </c>
      <c r="C234" s="839"/>
      <c r="D234" s="840"/>
      <c r="E234" s="172"/>
      <c r="F234" s="174" t="s">
        <v>1696</v>
      </c>
      <c r="G234" s="172"/>
      <c r="H234" s="176">
        <f t="shared" si="40"/>
        <v>0</v>
      </c>
      <c r="I234" s="172"/>
      <c r="J234" s="174" t="s">
        <v>1696</v>
      </c>
      <c r="K234" s="172"/>
      <c r="L234" s="176">
        <f t="shared" si="41"/>
        <v>0</v>
      </c>
    </row>
    <row r="235" spans="1:12" s="64" customFormat="1" ht="20.25" hidden="1" customHeight="1" outlineLevel="1" x14ac:dyDescent="0.3">
      <c r="A235" s="173"/>
      <c r="B235" s="838" t="s">
        <v>1884</v>
      </c>
      <c r="C235" s="839"/>
      <c r="D235" s="840"/>
      <c r="E235" s="172"/>
      <c r="F235" s="174" t="s">
        <v>1696</v>
      </c>
      <c r="G235" s="172"/>
      <c r="H235" s="176">
        <f t="shared" si="40"/>
        <v>0</v>
      </c>
      <c r="I235" s="172"/>
      <c r="J235" s="174" t="s">
        <v>1696</v>
      </c>
      <c r="K235" s="172"/>
      <c r="L235" s="176">
        <f t="shared" si="41"/>
        <v>0</v>
      </c>
    </row>
    <row r="236" spans="1:12" s="64" customFormat="1" ht="20.25" hidden="1" customHeight="1" outlineLevel="1" x14ac:dyDescent="0.3">
      <c r="A236" s="173"/>
      <c r="B236" s="838" t="s">
        <v>1885</v>
      </c>
      <c r="C236" s="839"/>
      <c r="D236" s="840"/>
      <c r="E236" s="172"/>
      <c r="F236" s="174" t="s">
        <v>1696</v>
      </c>
      <c r="G236" s="172"/>
      <c r="H236" s="176">
        <f t="shared" si="40"/>
        <v>0</v>
      </c>
      <c r="I236" s="172"/>
      <c r="J236" s="174" t="s">
        <v>1696</v>
      </c>
      <c r="K236" s="172"/>
      <c r="L236" s="176">
        <f t="shared" si="41"/>
        <v>0</v>
      </c>
    </row>
    <row r="237" spans="1:12" s="64" customFormat="1" ht="20.25" hidden="1" customHeight="1" outlineLevel="1" x14ac:dyDescent="0.3">
      <c r="A237" s="177"/>
      <c r="B237" s="865" t="s">
        <v>1886</v>
      </c>
      <c r="C237" s="866"/>
      <c r="D237" s="867"/>
      <c r="E237" s="179"/>
      <c r="F237" s="178" t="s">
        <v>1696</v>
      </c>
      <c r="G237" s="179"/>
      <c r="H237" s="185">
        <f t="shared" si="40"/>
        <v>0</v>
      </c>
      <c r="I237" s="179"/>
      <c r="J237" s="178" t="s">
        <v>1696</v>
      </c>
      <c r="K237" s="179"/>
      <c r="L237" s="185">
        <f t="shared" si="41"/>
        <v>0</v>
      </c>
    </row>
    <row r="238" spans="1:12" s="188" customFormat="1" ht="20.149999999999999" customHeight="1" collapsed="1" x14ac:dyDescent="0.3">
      <c r="A238" s="162" t="s">
        <v>1887</v>
      </c>
      <c r="B238" s="164" t="s">
        <v>1888</v>
      </c>
      <c r="C238" s="191"/>
      <c r="D238" s="165"/>
      <c r="E238" s="166"/>
      <c r="F238" s="163"/>
      <c r="G238" s="163"/>
      <c r="H238" s="168">
        <f>H239+H247+H253+H261+H268</f>
        <v>0</v>
      </c>
      <c r="I238" s="166"/>
      <c r="J238" s="163"/>
      <c r="K238" s="163"/>
      <c r="L238" s="168">
        <f>L239+L247+L253+L261+L268</f>
        <v>0</v>
      </c>
    </row>
    <row r="239" spans="1:12" s="188" customFormat="1" ht="20.149999999999999" customHeight="1" collapsed="1" x14ac:dyDescent="0.3">
      <c r="A239" s="169" t="s">
        <v>1889</v>
      </c>
      <c r="B239" s="192" t="s">
        <v>1890</v>
      </c>
      <c r="C239" s="193"/>
      <c r="D239" s="194"/>
      <c r="E239" s="228"/>
      <c r="F239" s="235" t="s">
        <v>1636</v>
      </c>
      <c r="G239" s="232"/>
      <c r="H239" s="224">
        <f>SUM(H240:H246)+(E239*G239)</f>
        <v>0</v>
      </c>
      <c r="I239" s="230">
        <v>1</v>
      </c>
      <c r="J239" s="216" t="s">
        <v>1637</v>
      </c>
      <c r="K239" s="232"/>
      <c r="L239" s="224">
        <f>SUM(L240:L246)+(I239*K239)</f>
        <v>0</v>
      </c>
    </row>
    <row r="240" spans="1:12" s="64" customFormat="1" ht="20.25" hidden="1" customHeight="1" outlineLevel="1" x14ac:dyDescent="0.3">
      <c r="A240" s="170"/>
      <c r="B240" s="835" t="s">
        <v>1891</v>
      </c>
      <c r="C240" s="836"/>
      <c r="D240" s="837"/>
      <c r="E240" s="220"/>
      <c r="F240" s="220" t="s">
        <v>1636</v>
      </c>
      <c r="G240" s="220"/>
      <c r="H240" s="226">
        <f t="shared" ref="H240:H260" si="42">E240*G240</f>
        <v>0</v>
      </c>
      <c r="I240" s="220"/>
      <c r="J240" s="220" t="s">
        <v>1696</v>
      </c>
      <c r="K240" s="220"/>
      <c r="L240" s="226">
        <f t="shared" ref="L240:L246" si="43">I240*K240</f>
        <v>0</v>
      </c>
    </row>
    <row r="241" spans="1:12" s="64" customFormat="1" ht="20.25" hidden="1" customHeight="1" outlineLevel="1" x14ac:dyDescent="0.3">
      <c r="A241" s="170"/>
      <c r="B241" s="835" t="s">
        <v>1892</v>
      </c>
      <c r="C241" s="836"/>
      <c r="D241" s="837"/>
      <c r="E241" s="220"/>
      <c r="F241" s="220" t="s">
        <v>1636</v>
      </c>
      <c r="G241" s="220"/>
      <c r="H241" s="226">
        <f t="shared" si="42"/>
        <v>0</v>
      </c>
      <c r="I241" s="220"/>
      <c r="J241" s="220" t="s">
        <v>1696</v>
      </c>
      <c r="K241" s="220"/>
      <c r="L241" s="226">
        <f t="shared" si="43"/>
        <v>0</v>
      </c>
    </row>
    <row r="242" spans="1:12" s="64" customFormat="1" ht="20.25" hidden="1" customHeight="1" outlineLevel="1" x14ac:dyDescent="0.3">
      <c r="A242" s="170"/>
      <c r="B242" s="835" t="s">
        <v>1893</v>
      </c>
      <c r="C242" s="836"/>
      <c r="D242" s="837"/>
      <c r="E242" s="220"/>
      <c r="F242" s="220" t="s">
        <v>1636</v>
      </c>
      <c r="G242" s="220"/>
      <c r="H242" s="226">
        <f t="shared" si="42"/>
        <v>0</v>
      </c>
      <c r="I242" s="220"/>
      <c r="J242" s="220" t="s">
        <v>1696</v>
      </c>
      <c r="K242" s="220"/>
      <c r="L242" s="226">
        <f t="shared" si="43"/>
        <v>0</v>
      </c>
    </row>
    <row r="243" spans="1:12" s="64" customFormat="1" ht="20.25" hidden="1" customHeight="1" outlineLevel="1" x14ac:dyDescent="0.3">
      <c r="A243" s="170"/>
      <c r="B243" s="835" t="s">
        <v>1894</v>
      </c>
      <c r="C243" s="836"/>
      <c r="D243" s="837"/>
      <c r="E243" s="220"/>
      <c r="F243" s="220" t="s">
        <v>1636</v>
      </c>
      <c r="G243" s="220"/>
      <c r="H243" s="226">
        <f t="shared" si="42"/>
        <v>0</v>
      </c>
      <c r="I243" s="220"/>
      <c r="J243" s="220" t="s">
        <v>1696</v>
      </c>
      <c r="K243" s="220"/>
      <c r="L243" s="226">
        <f t="shared" si="43"/>
        <v>0</v>
      </c>
    </row>
    <row r="244" spans="1:12" s="64" customFormat="1" ht="20.25" hidden="1" customHeight="1" outlineLevel="1" x14ac:dyDescent="0.3">
      <c r="A244" s="170"/>
      <c r="B244" s="835" t="s">
        <v>1895</v>
      </c>
      <c r="C244" s="836"/>
      <c r="D244" s="837"/>
      <c r="E244" s="220"/>
      <c r="F244" s="220" t="s">
        <v>1636</v>
      </c>
      <c r="G244" s="220"/>
      <c r="H244" s="226">
        <f t="shared" si="42"/>
        <v>0</v>
      </c>
      <c r="I244" s="220"/>
      <c r="J244" s="220" t="s">
        <v>1696</v>
      </c>
      <c r="K244" s="220"/>
      <c r="L244" s="226">
        <f t="shared" si="43"/>
        <v>0</v>
      </c>
    </row>
    <row r="245" spans="1:12" s="64" customFormat="1" ht="20.25" hidden="1" customHeight="1" outlineLevel="1" x14ac:dyDescent="0.3">
      <c r="A245" s="170"/>
      <c r="B245" s="835" t="s">
        <v>1896</v>
      </c>
      <c r="C245" s="836"/>
      <c r="D245" s="837"/>
      <c r="E245" s="220"/>
      <c r="F245" s="220" t="s">
        <v>1636</v>
      </c>
      <c r="G245" s="220"/>
      <c r="H245" s="226">
        <f t="shared" si="42"/>
        <v>0</v>
      </c>
      <c r="I245" s="220"/>
      <c r="J245" s="220" t="s">
        <v>1696</v>
      </c>
      <c r="K245" s="220"/>
      <c r="L245" s="226">
        <f t="shared" si="43"/>
        <v>0</v>
      </c>
    </row>
    <row r="246" spans="1:12" s="64" customFormat="1" ht="20.25" hidden="1" customHeight="1" outlineLevel="1" x14ac:dyDescent="0.3">
      <c r="A246" s="170"/>
      <c r="B246" s="835" t="s">
        <v>1897</v>
      </c>
      <c r="C246" s="836"/>
      <c r="D246" s="837"/>
      <c r="E246" s="220"/>
      <c r="F246" s="220" t="s">
        <v>1636</v>
      </c>
      <c r="G246" s="220"/>
      <c r="H246" s="226">
        <f t="shared" si="42"/>
        <v>0</v>
      </c>
      <c r="I246" s="220"/>
      <c r="J246" s="220" t="s">
        <v>1696</v>
      </c>
      <c r="K246" s="220"/>
      <c r="L246" s="226">
        <f t="shared" si="43"/>
        <v>0</v>
      </c>
    </row>
    <row r="247" spans="1:12" s="188" customFormat="1" ht="20.149999999999999" customHeight="1" collapsed="1" x14ac:dyDescent="0.3">
      <c r="A247" s="170" t="s">
        <v>1898</v>
      </c>
      <c r="B247" s="195" t="s">
        <v>885</v>
      </c>
      <c r="C247" s="196"/>
      <c r="D247" s="197"/>
      <c r="E247" s="230"/>
      <c r="F247" s="235" t="s">
        <v>1636</v>
      </c>
      <c r="G247" s="232"/>
      <c r="H247" s="224">
        <f>SUM(H248:H252)+(E247*G247)</f>
        <v>0</v>
      </c>
      <c r="I247" s="230">
        <v>1</v>
      </c>
      <c r="J247" s="216" t="s">
        <v>1637</v>
      </c>
      <c r="K247" s="232"/>
      <c r="L247" s="224">
        <f>SUM(L248:L252)+(I247*K247)</f>
        <v>0</v>
      </c>
    </row>
    <row r="248" spans="1:12" s="64" customFormat="1" ht="20.25" hidden="1" customHeight="1" outlineLevel="1" x14ac:dyDescent="0.3">
      <c r="A248" s="170"/>
      <c r="B248" s="835" t="s">
        <v>1899</v>
      </c>
      <c r="C248" s="836"/>
      <c r="D248" s="837"/>
      <c r="E248" s="220"/>
      <c r="F248" s="220" t="s">
        <v>1636</v>
      </c>
      <c r="G248" s="220"/>
      <c r="H248" s="226">
        <f t="shared" si="42"/>
        <v>0</v>
      </c>
      <c r="I248" s="220"/>
      <c r="J248" s="220" t="s">
        <v>1696</v>
      </c>
      <c r="K248" s="220"/>
      <c r="L248" s="226">
        <f t="shared" ref="L248:L252" si="44">I248*K248</f>
        <v>0</v>
      </c>
    </row>
    <row r="249" spans="1:12" s="64" customFormat="1" ht="20.25" hidden="1" customHeight="1" outlineLevel="1" x14ac:dyDescent="0.3">
      <c r="A249" s="170"/>
      <c r="B249" s="835" t="s">
        <v>1900</v>
      </c>
      <c r="C249" s="836"/>
      <c r="D249" s="837"/>
      <c r="E249" s="220"/>
      <c r="F249" s="220" t="s">
        <v>1636</v>
      </c>
      <c r="G249" s="220"/>
      <c r="H249" s="226">
        <f t="shared" si="42"/>
        <v>0</v>
      </c>
      <c r="I249" s="220"/>
      <c r="J249" s="220" t="s">
        <v>1696</v>
      </c>
      <c r="K249" s="220"/>
      <c r="L249" s="226">
        <f t="shared" si="44"/>
        <v>0</v>
      </c>
    </row>
    <row r="250" spans="1:12" s="64" customFormat="1" ht="20.25" hidden="1" customHeight="1" outlineLevel="1" x14ac:dyDescent="0.3">
      <c r="A250" s="170"/>
      <c r="B250" s="835" t="s">
        <v>1901</v>
      </c>
      <c r="C250" s="836"/>
      <c r="D250" s="837"/>
      <c r="E250" s="220"/>
      <c r="F250" s="220" t="s">
        <v>1636</v>
      </c>
      <c r="G250" s="220"/>
      <c r="H250" s="226">
        <f t="shared" si="42"/>
        <v>0</v>
      </c>
      <c r="I250" s="220"/>
      <c r="J250" s="220" t="s">
        <v>1696</v>
      </c>
      <c r="K250" s="220"/>
      <c r="L250" s="226">
        <f t="shared" si="44"/>
        <v>0</v>
      </c>
    </row>
    <row r="251" spans="1:12" s="64" customFormat="1" ht="20.25" hidden="1" customHeight="1" outlineLevel="1" x14ac:dyDescent="0.3">
      <c r="A251" s="170"/>
      <c r="B251" s="835" t="s">
        <v>1902</v>
      </c>
      <c r="C251" s="836"/>
      <c r="D251" s="837"/>
      <c r="E251" s="220"/>
      <c r="F251" s="220" t="s">
        <v>1636</v>
      </c>
      <c r="G251" s="220"/>
      <c r="H251" s="226">
        <f t="shared" si="42"/>
        <v>0</v>
      </c>
      <c r="I251" s="220"/>
      <c r="J251" s="220" t="s">
        <v>1696</v>
      </c>
      <c r="K251" s="220"/>
      <c r="L251" s="226">
        <f t="shared" si="44"/>
        <v>0</v>
      </c>
    </row>
    <row r="252" spans="1:12" s="64" customFormat="1" ht="20.25" hidden="1" customHeight="1" outlineLevel="1" x14ac:dyDescent="0.3">
      <c r="A252" s="170"/>
      <c r="B252" s="835" t="s">
        <v>1903</v>
      </c>
      <c r="C252" s="836"/>
      <c r="D252" s="837"/>
      <c r="E252" s="220"/>
      <c r="F252" s="220" t="s">
        <v>1636</v>
      </c>
      <c r="G252" s="220"/>
      <c r="H252" s="226">
        <f t="shared" si="42"/>
        <v>0</v>
      </c>
      <c r="I252" s="220"/>
      <c r="J252" s="220" t="s">
        <v>1696</v>
      </c>
      <c r="K252" s="220"/>
      <c r="L252" s="226">
        <f t="shared" si="44"/>
        <v>0</v>
      </c>
    </row>
    <row r="253" spans="1:12" s="188" customFormat="1" ht="20.149999999999999" customHeight="1" collapsed="1" x14ac:dyDescent="0.3">
      <c r="A253" s="170" t="s">
        <v>1904</v>
      </c>
      <c r="B253" s="195" t="s">
        <v>1905</v>
      </c>
      <c r="C253" s="196"/>
      <c r="D253" s="197"/>
      <c r="E253" s="230"/>
      <c r="F253" s="235" t="s">
        <v>1636</v>
      </c>
      <c r="G253" s="232"/>
      <c r="H253" s="224">
        <f>SUM(H254:H260)+(E253*G253)</f>
        <v>0</v>
      </c>
      <c r="I253" s="230">
        <v>1</v>
      </c>
      <c r="J253" s="216" t="s">
        <v>1637</v>
      </c>
      <c r="K253" s="232"/>
      <c r="L253" s="224">
        <f>SUM(L254:L260)+(I253*K253)</f>
        <v>0</v>
      </c>
    </row>
    <row r="254" spans="1:12" s="64" customFormat="1" ht="20.25" hidden="1" customHeight="1" outlineLevel="1" x14ac:dyDescent="0.3">
      <c r="A254" s="170"/>
      <c r="B254" s="835" t="s">
        <v>1906</v>
      </c>
      <c r="C254" s="836"/>
      <c r="D254" s="837"/>
      <c r="E254" s="220"/>
      <c r="F254" s="220" t="s">
        <v>1636</v>
      </c>
      <c r="G254" s="220"/>
      <c r="H254" s="226">
        <f t="shared" si="42"/>
        <v>0</v>
      </c>
      <c r="I254" s="220"/>
      <c r="J254" s="220" t="s">
        <v>1696</v>
      </c>
      <c r="K254" s="220"/>
      <c r="L254" s="226">
        <f t="shared" ref="L254:L272" si="45">I254*K254</f>
        <v>0</v>
      </c>
    </row>
    <row r="255" spans="1:12" s="64" customFormat="1" ht="20.25" hidden="1" customHeight="1" outlineLevel="1" x14ac:dyDescent="0.3">
      <c r="A255" s="170"/>
      <c r="B255" s="835" t="s">
        <v>1907</v>
      </c>
      <c r="C255" s="836"/>
      <c r="D255" s="837"/>
      <c r="E255" s="220"/>
      <c r="F255" s="220" t="s">
        <v>1636</v>
      </c>
      <c r="G255" s="220"/>
      <c r="H255" s="226">
        <f t="shared" si="42"/>
        <v>0</v>
      </c>
      <c r="I255" s="220"/>
      <c r="J255" s="220" t="s">
        <v>1696</v>
      </c>
      <c r="K255" s="220"/>
      <c r="L255" s="226">
        <f t="shared" si="45"/>
        <v>0</v>
      </c>
    </row>
    <row r="256" spans="1:12" s="64" customFormat="1" ht="20.25" hidden="1" customHeight="1" outlineLevel="1" x14ac:dyDescent="0.3">
      <c r="A256" s="170"/>
      <c r="B256" s="835" t="s">
        <v>1908</v>
      </c>
      <c r="C256" s="836"/>
      <c r="D256" s="837"/>
      <c r="E256" s="220"/>
      <c r="F256" s="220" t="s">
        <v>1636</v>
      </c>
      <c r="G256" s="220"/>
      <c r="H256" s="226">
        <f t="shared" si="42"/>
        <v>0</v>
      </c>
      <c r="I256" s="220"/>
      <c r="J256" s="220" t="s">
        <v>1696</v>
      </c>
      <c r="K256" s="220"/>
      <c r="L256" s="226">
        <f t="shared" si="45"/>
        <v>0</v>
      </c>
    </row>
    <row r="257" spans="1:12" s="64" customFormat="1" ht="20.25" hidden="1" customHeight="1" outlineLevel="1" x14ac:dyDescent="0.3">
      <c r="A257" s="170"/>
      <c r="B257" s="835" t="s">
        <v>1909</v>
      </c>
      <c r="C257" s="836"/>
      <c r="D257" s="837"/>
      <c r="E257" s="220"/>
      <c r="F257" s="220" t="s">
        <v>1636</v>
      </c>
      <c r="G257" s="220"/>
      <c r="H257" s="226">
        <f t="shared" si="42"/>
        <v>0</v>
      </c>
      <c r="I257" s="220"/>
      <c r="J257" s="220" t="s">
        <v>1696</v>
      </c>
      <c r="K257" s="220"/>
      <c r="L257" s="226">
        <f t="shared" si="45"/>
        <v>0</v>
      </c>
    </row>
    <row r="258" spans="1:12" s="64" customFormat="1" ht="20.25" hidden="1" customHeight="1" outlineLevel="1" x14ac:dyDescent="0.3">
      <c r="A258" s="170"/>
      <c r="B258" s="835" t="s">
        <v>1910</v>
      </c>
      <c r="C258" s="836"/>
      <c r="D258" s="837"/>
      <c r="E258" s="220"/>
      <c r="F258" s="220" t="s">
        <v>1636</v>
      </c>
      <c r="G258" s="220"/>
      <c r="H258" s="226">
        <f t="shared" si="42"/>
        <v>0</v>
      </c>
      <c r="I258" s="220"/>
      <c r="J258" s="220" t="s">
        <v>1696</v>
      </c>
      <c r="K258" s="220"/>
      <c r="L258" s="226">
        <f t="shared" si="45"/>
        <v>0</v>
      </c>
    </row>
    <row r="259" spans="1:12" s="64" customFormat="1" ht="20.25" hidden="1" customHeight="1" outlineLevel="1" x14ac:dyDescent="0.3">
      <c r="A259" s="170"/>
      <c r="B259" s="835" t="s">
        <v>1911</v>
      </c>
      <c r="C259" s="836"/>
      <c r="D259" s="837"/>
      <c r="E259" s="220"/>
      <c r="F259" s="220" t="s">
        <v>1636</v>
      </c>
      <c r="G259" s="220"/>
      <c r="H259" s="226">
        <f t="shared" si="42"/>
        <v>0</v>
      </c>
      <c r="I259" s="220"/>
      <c r="J259" s="220" t="s">
        <v>1696</v>
      </c>
      <c r="K259" s="220"/>
      <c r="L259" s="226">
        <f t="shared" si="45"/>
        <v>0</v>
      </c>
    </row>
    <row r="260" spans="1:12" s="64" customFormat="1" ht="20.25" hidden="1" customHeight="1" outlineLevel="1" x14ac:dyDescent="0.3">
      <c r="A260" s="170"/>
      <c r="B260" s="835" t="s">
        <v>1912</v>
      </c>
      <c r="C260" s="836"/>
      <c r="D260" s="837"/>
      <c r="E260" s="220"/>
      <c r="F260" s="220" t="s">
        <v>1636</v>
      </c>
      <c r="G260" s="220"/>
      <c r="H260" s="226">
        <f t="shared" si="42"/>
        <v>0</v>
      </c>
      <c r="I260" s="220"/>
      <c r="J260" s="220" t="s">
        <v>1696</v>
      </c>
      <c r="K260" s="220"/>
      <c r="L260" s="226">
        <f t="shared" si="45"/>
        <v>0</v>
      </c>
    </row>
    <row r="261" spans="1:12" s="188" customFormat="1" ht="20.149999999999999" customHeight="1" collapsed="1" x14ac:dyDescent="0.3">
      <c r="A261" s="170" t="s">
        <v>1913</v>
      </c>
      <c r="B261" s="195" t="s">
        <v>866</v>
      </c>
      <c r="C261" s="196"/>
      <c r="D261" s="197"/>
      <c r="E261" s="230"/>
      <c r="F261" s="235" t="s">
        <v>1636</v>
      </c>
      <c r="G261" s="232"/>
      <c r="H261" s="224">
        <f>SUM(H262:H267)+(E261*G261)</f>
        <v>0</v>
      </c>
      <c r="I261" s="230">
        <v>1</v>
      </c>
      <c r="J261" s="216" t="s">
        <v>1637</v>
      </c>
      <c r="K261" s="232"/>
      <c r="L261" s="224">
        <f>SUM(L262:L267)+(I261*K261)</f>
        <v>0</v>
      </c>
    </row>
    <row r="262" spans="1:12" s="64" customFormat="1" ht="20.25" hidden="1" customHeight="1" outlineLevel="1" x14ac:dyDescent="0.3">
      <c r="A262" s="170"/>
      <c r="B262" s="835" t="s">
        <v>1914</v>
      </c>
      <c r="C262" s="836"/>
      <c r="D262" s="837"/>
      <c r="E262" s="220"/>
      <c r="F262" s="220" t="s">
        <v>1636</v>
      </c>
      <c r="G262" s="220"/>
      <c r="H262" s="226">
        <f t="shared" ref="H262:H267" si="46">E262*G262</f>
        <v>0</v>
      </c>
      <c r="I262" s="220"/>
      <c r="J262" s="220" t="s">
        <v>1696</v>
      </c>
      <c r="K262" s="220"/>
      <c r="L262" s="226">
        <f t="shared" si="45"/>
        <v>0</v>
      </c>
    </row>
    <row r="263" spans="1:12" s="64" customFormat="1" ht="20.25" hidden="1" customHeight="1" outlineLevel="1" x14ac:dyDescent="0.3">
      <c r="A263" s="170"/>
      <c r="B263" s="835" t="s">
        <v>1915</v>
      </c>
      <c r="C263" s="836"/>
      <c r="D263" s="837"/>
      <c r="E263" s="220"/>
      <c r="F263" s="220" t="s">
        <v>1636</v>
      </c>
      <c r="G263" s="220"/>
      <c r="H263" s="226">
        <f t="shared" si="46"/>
        <v>0</v>
      </c>
      <c r="I263" s="220"/>
      <c r="J263" s="220" t="s">
        <v>1696</v>
      </c>
      <c r="K263" s="220"/>
      <c r="L263" s="226">
        <f t="shared" si="45"/>
        <v>0</v>
      </c>
    </row>
    <row r="264" spans="1:12" s="64" customFormat="1" ht="20.25" hidden="1" customHeight="1" outlineLevel="1" x14ac:dyDescent="0.3">
      <c r="A264" s="170"/>
      <c r="B264" s="835" t="s">
        <v>1916</v>
      </c>
      <c r="C264" s="836"/>
      <c r="D264" s="837"/>
      <c r="E264" s="220"/>
      <c r="F264" s="220" t="s">
        <v>1636</v>
      </c>
      <c r="G264" s="220"/>
      <c r="H264" s="226">
        <f t="shared" si="46"/>
        <v>0</v>
      </c>
      <c r="I264" s="220"/>
      <c r="J264" s="220" t="s">
        <v>1696</v>
      </c>
      <c r="K264" s="220"/>
      <c r="L264" s="226">
        <f t="shared" si="45"/>
        <v>0</v>
      </c>
    </row>
    <row r="265" spans="1:12" s="64" customFormat="1" ht="20.25" hidden="1" customHeight="1" outlineLevel="1" x14ac:dyDescent="0.3">
      <c r="A265" s="170"/>
      <c r="B265" s="835" t="s">
        <v>1917</v>
      </c>
      <c r="C265" s="836"/>
      <c r="D265" s="837"/>
      <c r="E265" s="220"/>
      <c r="F265" s="220" t="s">
        <v>1636</v>
      </c>
      <c r="G265" s="220"/>
      <c r="H265" s="226">
        <f t="shared" si="46"/>
        <v>0</v>
      </c>
      <c r="I265" s="220"/>
      <c r="J265" s="220" t="s">
        <v>1696</v>
      </c>
      <c r="K265" s="220"/>
      <c r="L265" s="226">
        <f t="shared" si="45"/>
        <v>0</v>
      </c>
    </row>
    <row r="266" spans="1:12" s="64" customFormat="1" ht="20.25" hidden="1" customHeight="1" outlineLevel="1" x14ac:dyDescent="0.3">
      <c r="A266" s="170"/>
      <c r="B266" s="835" t="s">
        <v>1918</v>
      </c>
      <c r="C266" s="836"/>
      <c r="D266" s="837"/>
      <c r="E266" s="220"/>
      <c r="F266" s="220" t="s">
        <v>1636</v>
      </c>
      <c r="G266" s="220"/>
      <c r="H266" s="226">
        <f t="shared" si="46"/>
        <v>0</v>
      </c>
      <c r="I266" s="220"/>
      <c r="J266" s="220" t="s">
        <v>1696</v>
      </c>
      <c r="K266" s="220"/>
      <c r="L266" s="226">
        <f t="shared" si="45"/>
        <v>0</v>
      </c>
    </row>
    <row r="267" spans="1:12" s="64" customFormat="1" ht="20.25" hidden="1" customHeight="1" outlineLevel="1" x14ac:dyDescent="0.3">
      <c r="A267" s="170"/>
      <c r="B267" s="835" t="s">
        <v>1919</v>
      </c>
      <c r="C267" s="836"/>
      <c r="D267" s="837"/>
      <c r="E267" s="220"/>
      <c r="F267" s="220" t="s">
        <v>1636</v>
      </c>
      <c r="G267" s="220"/>
      <c r="H267" s="226">
        <f t="shared" si="46"/>
        <v>0</v>
      </c>
      <c r="I267" s="220"/>
      <c r="J267" s="220" t="s">
        <v>1696</v>
      </c>
      <c r="K267" s="220"/>
      <c r="L267" s="226">
        <f t="shared" si="45"/>
        <v>0</v>
      </c>
    </row>
    <row r="268" spans="1:12" s="188" customFormat="1" ht="20.149999999999999" customHeight="1" collapsed="1" x14ac:dyDescent="0.3">
      <c r="A268" s="170" t="s">
        <v>1920</v>
      </c>
      <c r="B268" s="195" t="s">
        <v>1921</v>
      </c>
      <c r="C268" s="196"/>
      <c r="D268" s="197"/>
      <c r="E268" s="230"/>
      <c r="F268" s="235" t="s">
        <v>1636</v>
      </c>
      <c r="G268" s="232"/>
      <c r="H268" s="224">
        <f>SUM(H269:H272)+(E268*G268)</f>
        <v>0</v>
      </c>
      <c r="I268" s="230">
        <v>1</v>
      </c>
      <c r="J268" s="216" t="s">
        <v>1637</v>
      </c>
      <c r="K268" s="232"/>
      <c r="L268" s="224">
        <f>SUM(L269:L272)+(I268*K268)</f>
        <v>0</v>
      </c>
    </row>
    <row r="269" spans="1:12" s="64" customFormat="1" ht="20.25" hidden="1" customHeight="1" outlineLevel="1" x14ac:dyDescent="0.3">
      <c r="A269" s="173"/>
      <c r="B269" s="838" t="s">
        <v>1922</v>
      </c>
      <c r="C269" s="839"/>
      <c r="D269" s="840"/>
      <c r="E269" s="172"/>
      <c r="F269" s="174" t="s">
        <v>1923</v>
      </c>
      <c r="G269" s="172"/>
      <c r="H269" s="176"/>
      <c r="I269" s="172"/>
      <c r="J269" s="174" t="s">
        <v>1696</v>
      </c>
      <c r="K269" s="172"/>
      <c r="L269" s="176">
        <f t="shared" si="45"/>
        <v>0</v>
      </c>
    </row>
    <row r="270" spans="1:12" s="64" customFormat="1" ht="20.25" hidden="1" customHeight="1" outlineLevel="1" x14ac:dyDescent="0.3">
      <c r="A270" s="173"/>
      <c r="B270" s="838" t="s">
        <v>1924</v>
      </c>
      <c r="C270" s="839"/>
      <c r="D270" s="840"/>
      <c r="E270" s="172"/>
      <c r="F270" s="174" t="s">
        <v>1923</v>
      </c>
      <c r="G270" s="172"/>
      <c r="H270" s="176"/>
      <c r="I270" s="172"/>
      <c r="J270" s="174" t="s">
        <v>1696</v>
      </c>
      <c r="K270" s="172"/>
      <c r="L270" s="176">
        <f t="shared" si="45"/>
        <v>0</v>
      </c>
    </row>
    <row r="271" spans="1:12" s="64" customFormat="1" ht="20.25" hidden="1" customHeight="1" outlineLevel="1" x14ac:dyDescent="0.3">
      <c r="A271" s="173"/>
      <c r="B271" s="838" t="s">
        <v>1925</v>
      </c>
      <c r="C271" s="839"/>
      <c r="D271" s="840"/>
      <c r="E271" s="172"/>
      <c r="F271" s="174" t="s">
        <v>1923</v>
      </c>
      <c r="G271" s="172"/>
      <c r="H271" s="176"/>
      <c r="I271" s="172"/>
      <c r="J271" s="174" t="s">
        <v>1696</v>
      </c>
      <c r="K271" s="172"/>
      <c r="L271" s="176">
        <f t="shared" si="45"/>
        <v>0</v>
      </c>
    </row>
    <row r="272" spans="1:12" s="64" customFormat="1" ht="20.25" hidden="1" customHeight="1" outlineLevel="1" x14ac:dyDescent="0.3">
      <c r="A272" s="177"/>
      <c r="B272" s="865" t="s">
        <v>1926</v>
      </c>
      <c r="C272" s="866"/>
      <c r="D272" s="867"/>
      <c r="E272" s="179"/>
      <c r="F272" s="174" t="s">
        <v>1923</v>
      </c>
      <c r="G272" s="179"/>
      <c r="H272" s="176"/>
      <c r="I272" s="179"/>
      <c r="J272" s="178" t="s">
        <v>1696</v>
      </c>
      <c r="K272" s="179"/>
      <c r="L272" s="176">
        <f t="shared" si="45"/>
        <v>0</v>
      </c>
    </row>
    <row r="273" spans="1:12" s="188" customFormat="1" ht="20.149999999999999" customHeight="1" collapsed="1" x14ac:dyDescent="0.3">
      <c r="A273" s="162" t="s">
        <v>1927</v>
      </c>
      <c r="B273" s="164" t="s">
        <v>1928</v>
      </c>
      <c r="C273" s="191"/>
      <c r="D273" s="165"/>
      <c r="E273" s="166"/>
      <c r="F273" s="163"/>
      <c r="G273" s="163"/>
      <c r="H273" s="168">
        <f>H274+H276+H289+H293+H303+H309+H318</f>
        <v>0</v>
      </c>
      <c r="I273" s="166"/>
      <c r="J273" s="163"/>
      <c r="K273" s="163"/>
      <c r="L273" s="168">
        <f>L274+L276+L289+L293+L303+L309+L318</f>
        <v>0</v>
      </c>
    </row>
    <row r="274" spans="1:12" ht="21" customHeight="1" collapsed="1" x14ac:dyDescent="0.3">
      <c r="A274" s="169" t="s">
        <v>1929</v>
      </c>
      <c r="B274" s="192" t="s">
        <v>1386</v>
      </c>
      <c r="C274" s="193"/>
      <c r="D274" s="194"/>
      <c r="E274" s="228"/>
      <c r="F274" s="235" t="s">
        <v>1636</v>
      </c>
      <c r="G274" s="232"/>
      <c r="H274" s="224">
        <f>SUM(H275:H275)+(E274*G274)</f>
        <v>0</v>
      </c>
      <c r="I274" s="230">
        <v>1</v>
      </c>
      <c r="J274" s="216" t="s">
        <v>1637</v>
      </c>
      <c r="K274" s="232"/>
      <c r="L274" s="224">
        <f>SUM(L275:L275)+(I274*K274)</f>
        <v>0</v>
      </c>
    </row>
    <row r="275" spans="1:12" s="64" customFormat="1" ht="20.25" hidden="1" customHeight="1" outlineLevel="1" x14ac:dyDescent="0.3">
      <c r="A275" s="170"/>
      <c r="B275" s="835" t="s">
        <v>1930</v>
      </c>
      <c r="C275" s="836"/>
      <c r="D275" s="837"/>
      <c r="E275" s="220"/>
      <c r="F275" s="220" t="s">
        <v>1923</v>
      </c>
      <c r="G275" s="220"/>
      <c r="H275" s="226"/>
      <c r="I275" s="220"/>
      <c r="J275" s="220" t="s">
        <v>1696</v>
      </c>
      <c r="K275" s="220"/>
      <c r="L275" s="226"/>
    </row>
    <row r="276" spans="1:12" ht="20.149999999999999" customHeight="1" collapsed="1" x14ac:dyDescent="0.3">
      <c r="A276" s="170" t="s">
        <v>1931</v>
      </c>
      <c r="B276" s="195" t="s">
        <v>1932</v>
      </c>
      <c r="C276" s="196"/>
      <c r="D276" s="197"/>
      <c r="E276" s="230"/>
      <c r="F276" s="235" t="s">
        <v>1636</v>
      </c>
      <c r="G276" s="232"/>
      <c r="H276" s="224">
        <f>SUM(H277:H288)+(E276*G276)</f>
        <v>0</v>
      </c>
      <c r="I276" s="230">
        <v>1</v>
      </c>
      <c r="J276" s="216" t="s">
        <v>1637</v>
      </c>
      <c r="K276" s="232"/>
      <c r="L276" s="224">
        <f>SUM(L277:L288)+(I276*K276)</f>
        <v>0</v>
      </c>
    </row>
    <row r="277" spans="1:12" s="64" customFormat="1" ht="20.25" hidden="1" customHeight="1" outlineLevel="1" x14ac:dyDescent="0.3">
      <c r="A277" s="170"/>
      <c r="B277" s="835" t="s">
        <v>1648</v>
      </c>
      <c r="C277" s="836"/>
      <c r="D277" s="837"/>
      <c r="E277" s="220"/>
      <c r="F277" s="220" t="s">
        <v>1923</v>
      </c>
      <c r="G277" s="220"/>
      <c r="H277" s="226">
        <f t="shared" ref="H277:H292" si="47">E277*G277</f>
        <v>0</v>
      </c>
      <c r="I277" s="220"/>
      <c r="J277" s="220" t="s">
        <v>1696</v>
      </c>
      <c r="K277" s="220"/>
      <c r="L277" s="226">
        <f t="shared" ref="L277:L288" si="48">I277*K277</f>
        <v>0</v>
      </c>
    </row>
    <row r="278" spans="1:12" s="64" customFormat="1" ht="20.25" hidden="1" customHeight="1" outlineLevel="1" x14ac:dyDescent="0.3">
      <c r="A278" s="170"/>
      <c r="B278" s="835" t="s">
        <v>1933</v>
      </c>
      <c r="C278" s="836"/>
      <c r="D278" s="837"/>
      <c r="E278" s="220"/>
      <c r="F278" s="220" t="s">
        <v>1923</v>
      </c>
      <c r="G278" s="220"/>
      <c r="H278" s="226">
        <f t="shared" si="47"/>
        <v>0</v>
      </c>
      <c r="I278" s="220"/>
      <c r="J278" s="220" t="s">
        <v>1696</v>
      </c>
      <c r="K278" s="220"/>
      <c r="L278" s="226">
        <f t="shared" si="48"/>
        <v>0</v>
      </c>
    </row>
    <row r="279" spans="1:12" s="64" customFormat="1" ht="20.25" hidden="1" customHeight="1" outlineLevel="1" x14ac:dyDescent="0.3">
      <c r="A279" s="170"/>
      <c r="B279" s="835" t="s">
        <v>1934</v>
      </c>
      <c r="C279" s="836"/>
      <c r="D279" s="837"/>
      <c r="E279" s="220"/>
      <c r="F279" s="220" t="s">
        <v>1923</v>
      </c>
      <c r="G279" s="220"/>
      <c r="H279" s="226">
        <f t="shared" si="47"/>
        <v>0</v>
      </c>
      <c r="I279" s="220"/>
      <c r="J279" s="220" t="s">
        <v>1696</v>
      </c>
      <c r="K279" s="220"/>
      <c r="L279" s="226">
        <f t="shared" si="48"/>
        <v>0</v>
      </c>
    </row>
    <row r="280" spans="1:12" s="64" customFormat="1" ht="20.25" hidden="1" customHeight="1" outlineLevel="1" x14ac:dyDescent="0.3">
      <c r="A280" s="170"/>
      <c r="B280" s="835" t="s">
        <v>1935</v>
      </c>
      <c r="C280" s="836"/>
      <c r="D280" s="837"/>
      <c r="E280" s="220"/>
      <c r="F280" s="220" t="s">
        <v>1923</v>
      </c>
      <c r="G280" s="220"/>
      <c r="H280" s="226">
        <f t="shared" si="47"/>
        <v>0</v>
      </c>
      <c r="I280" s="220"/>
      <c r="J280" s="220" t="s">
        <v>1696</v>
      </c>
      <c r="K280" s="220"/>
      <c r="L280" s="226">
        <f t="shared" si="48"/>
        <v>0</v>
      </c>
    </row>
    <row r="281" spans="1:12" s="64" customFormat="1" ht="20.25" hidden="1" customHeight="1" outlineLevel="1" x14ac:dyDescent="0.3">
      <c r="A281" s="170"/>
      <c r="B281" s="835" t="s">
        <v>1936</v>
      </c>
      <c r="C281" s="836"/>
      <c r="D281" s="837"/>
      <c r="E281" s="220"/>
      <c r="F281" s="220" t="s">
        <v>1923</v>
      </c>
      <c r="G281" s="220"/>
      <c r="H281" s="226">
        <f t="shared" si="47"/>
        <v>0</v>
      </c>
      <c r="I281" s="220"/>
      <c r="J281" s="220" t="s">
        <v>1696</v>
      </c>
      <c r="K281" s="220"/>
      <c r="L281" s="226">
        <f t="shared" si="48"/>
        <v>0</v>
      </c>
    </row>
    <row r="282" spans="1:12" s="64" customFormat="1" ht="20.25" hidden="1" customHeight="1" outlineLevel="1" x14ac:dyDescent="0.3">
      <c r="A282" s="170"/>
      <c r="B282" s="835" t="s">
        <v>1937</v>
      </c>
      <c r="C282" s="836"/>
      <c r="D282" s="837"/>
      <c r="E282" s="220"/>
      <c r="F282" s="220" t="s">
        <v>1923</v>
      </c>
      <c r="G282" s="220"/>
      <c r="H282" s="226">
        <f t="shared" si="47"/>
        <v>0</v>
      </c>
      <c r="I282" s="220"/>
      <c r="J282" s="220" t="s">
        <v>1696</v>
      </c>
      <c r="K282" s="220"/>
      <c r="L282" s="226">
        <f t="shared" si="48"/>
        <v>0</v>
      </c>
    </row>
    <row r="283" spans="1:12" s="64" customFormat="1" ht="20.25" hidden="1" customHeight="1" outlineLevel="1" x14ac:dyDescent="0.3">
      <c r="A283" s="170"/>
      <c r="B283" s="835" t="s">
        <v>1938</v>
      </c>
      <c r="C283" s="836"/>
      <c r="D283" s="837"/>
      <c r="E283" s="220"/>
      <c r="F283" s="220" t="s">
        <v>1923</v>
      </c>
      <c r="G283" s="220"/>
      <c r="H283" s="226">
        <f t="shared" si="47"/>
        <v>0</v>
      </c>
      <c r="I283" s="220"/>
      <c r="J283" s="220" t="s">
        <v>1696</v>
      </c>
      <c r="K283" s="220"/>
      <c r="L283" s="226">
        <f t="shared" si="48"/>
        <v>0</v>
      </c>
    </row>
    <row r="284" spans="1:12" s="64" customFormat="1" ht="20.25" hidden="1" customHeight="1" outlineLevel="1" x14ac:dyDescent="0.3">
      <c r="A284" s="170"/>
      <c r="B284" s="835" t="s">
        <v>1939</v>
      </c>
      <c r="C284" s="836"/>
      <c r="D284" s="837"/>
      <c r="E284" s="220"/>
      <c r="F284" s="220" t="s">
        <v>1923</v>
      </c>
      <c r="G284" s="220"/>
      <c r="H284" s="226">
        <f t="shared" si="47"/>
        <v>0</v>
      </c>
      <c r="I284" s="220"/>
      <c r="J284" s="220" t="s">
        <v>1696</v>
      </c>
      <c r="K284" s="220"/>
      <c r="L284" s="226">
        <f t="shared" si="48"/>
        <v>0</v>
      </c>
    </row>
    <row r="285" spans="1:12" s="64" customFormat="1" ht="20.25" hidden="1" customHeight="1" outlineLevel="1" x14ac:dyDescent="0.3">
      <c r="A285" s="170"/>
      <c r="B285" s="835" t="s">
        <v>1940</v>
      </c>
      <c r="C285" s="836"/>
      <c r="D285" s="837"/>
      <c r="E285" s="220"/>
      <c r="F285" s="220" t="s">
        <v>1923</v>
      </c>
      <c r="G285" s="220"/>
      <c r="H285" s="226">
        <f t="shared" si="47"/>
        <v>0</v>
      </c>
      <c r="I285" s="220"/>
      <c r="J285" s="220" t="s">
        <v>1696</v>
      </c>
      <c r="K285" s="220"/>
      <c r="L285" s="226">
        <f t="shared" si="48"/>
        <v>0</v>
      </c>
    </row>
    <row r="286" spans="1:12" s="64" customFormat="1" ht="20.25" hidden="1" customHeight="1" outlineLevel="1" x14ac:dyDescent="0.3">
      <c r="A286" s="170"/>
      <c r="B286" s="835" t="s">
        <v>1941</v>
      </c>
      <c r="C286" s="836"/>
      <c r="D286" s="837"/>
      <c r="E286" s="220"/>
      <c r="F286" s="220" t="s">
        <v>1923</v>
      </c>
      <c r="G286" s="220"/>
      <c r="H286" s="226">
        <f t="shared" si="47"/>
        <v>0</v>
      </c>
      <c r="I286" s="220"/>
      <c r="J286" s="220" t="s">
        <v>1696</v>
      </c>
      <c r="K286" s="220"/>
      <c r="L286" s="226">
        <f t="shared" si="48"/>
        <v>0</v>
      </c>
    </row>
    <row r="287" spans="1:12" s="64" customFormat="1" ht="33.75" hidden="1" customHeight="1" outlineLevel="1" x14ac:dyDescent="0.3">
      <c r="A287" s="170"/>
      <c r="B287" s="835" t="s">
        <v>1942</v>
      </c>
      <c r="C287" s="836"/>
      <c r="D287" s="837"/>
      <c r="E287" s="220"/>
      <c r="F287" s="220" t="s">
        <v>1923</v>
      </c>
      <c r="G287" s="220"/>
      <c r="H287" s="226">
        <f t="shared" si="47"/>
        <v>0</v>
      </c>
      <c r="I287" s="220"/>
      <c r="J287" s="220" t="s">
        <v>1696</v>
      </c>
      <c r="K287" s="220"/>
      <c r="L287" s="226">
        <f t="shared" si="48"/>
        <v>0</v>
      </c>
    </row>
    <row r="288" spans="1:12" s="64" customFormat="1" ht="20.25" hidden="1" customHeight="1" outlineLevel="1" x14ac:dyDescent="0.3">
      <c r="A288" s="170"/>
      <c r="B288" s="835" t="s">
        <v>1943</v>
      </c>
      <c r="C288" s="836"/>
      <c r="D288" s="837"/>
      <c r="E288" s="220"/>
      <c r="F288" s="220" t="s">
        <v>1923</v>
      </c>
      <c r="G288" s="220"/>
      <c r="H288" s="226">
        <f t="shared" si="47"/>
        <v>0</v>
      </c>
      <c r="I288" s="220"/>
      <c r="J288" s="220" t="s">
        <v>1696</v>
      </c>
      <c r="K288" s="220"/>
      <c r="L288" s="226">
        <f t="shared" si="48"/>
        <v>0</v>
      </c>
    </row>
    <row r="289" spans="1:12" ht="20.149999999999999" customHeight="1" collapsed="1" x14ac:dyDescent="0.3">
      <c r="A289" s="170" t="s">
        <v>1944</v>
      </c>
      <c r="B289" s="195" t="s">
        <v>1945</v>
      </c>
      <c r="C289" s="196"/>
      <c r="D289" s="197"/>
      <c r="E289" s="230"/>
      <c r="F289" s="235" t="s">
        <v>1946</v>
      </c>
      <c r="G289" s="232"/>
      <c r="H289" s="224">
        <f>SUM(H290:H292)+(E289*G289)</f>
        <v>0</v>
      </c>
      <c r="I289" s="230">
        <v>1</v>
      </c>
      <c r="J289" s="216" t="s">
        <v>1637</v>
      </c>
      <c r="K289" s="232"/>
      <c r="L289" s="224">
        <f>SUM(L290:L292)+(I289*K289)</f>
        <v>0</v>
      </c>
    </row>
    <row r="290" spans="1:12" s="64" customFormat="1" ht="20.25" hidden="1" customHeight="1" outlineLevel="1" x14ac:dyDescent="0.3">
      <c r="A290" s="170"/>
      <c r="B290" s="199" t="s">
        <v>1648</v>
      </c>
      <c r="C290" s="183"/>
      <c r="D290" s="200"/>
      <c r="E290" s="220"/>
      <c r="F290" s="220" t="s">
        <v>1946</v>
      </c>
      <c r="G290" s="220"/>
      <c r="H290" s="226">
        <f t="shared" si="47"/>
        <v>0</v>
      </c>
      <c r="I290" s="220"/>
      <c r="J290" s="220"/>
      <c r="K290" s="220"/>
      <c r="L290" s="226"/>
    </row>
    <row r="291" spans="1:12" s="64" customFormat="1" ht="20.25" hidden="1" customHeight="1" outlineLevel="1" x14ac:dyDescent="0.3">
      <c r="A291" s="170"/>
      <c r="B291" s="199" t="s">
        <v>1809</v>
      </c>
      <c r="C291" s="183"/>
      <c r="D291" s="200"/>
      <c r="E291" s="220"/>
      <c r="F291" s="220" t="s">
        <v>1946</v>
      </c>
      <c r="G291" s="220"/>
      <c r="H291" s="226">
        <f t="shared" si="47"/>
        <v>0</v>
      </c>
      <c r="I291" s="220"/>
      <c r="J291" s="220"/>
      <c r="K291" s="220"/>
      <c r="L291" s="226"/>
    </row>
    <row r="292" spans="1:12" s="64" customFormat="1" ht="20.25" hidden="1" customHeight="1" outlineLevel="1" x14ac:dyDescent="0.3">
      <c r="A292" s="170"/>
      <c r="B292" s="199" t="s">
        <v>1947</v>
      </c>
      <c r="C292" s="183"/>
      <c r="D292" s="200"/>
      <c r="E292" s="220"/>
      <c r="F292" s="220" t="s">
        <v>1946</v>
      </c>
      <c r="G292" s="220"/>
      <c r="H292" s="226">
        <f t="shared" si="47"/>
        <v>0</v>
      </c>
      <c r="I292" s="220"/>
      <c r="J292" s="220"/>
      <c r="K292" s="220"/>
      <c r="L292" s="226"/>
    </row>
    <row r="293" spans="1:12" ht="20.149999999999999" customHeight="1" collapsed="1" x14ac:dyDescent="0.3">
      <c r="A293" s="170" t="s">
        <v>1948</v>
      </c>
      <c r="B293" s="195" t="s">
        <v>1949</v>
      </c>
      <c r="C293" s="196"/>
      <c r="D293" s="197"/>
      <c r="E293" s="230"/>
      <c r="F293" s="235" t="s">
        <v>1636</v>
      </c>
      <c r="G293" s="232"/>
      <c r="H293" s="224">
        <f>SUM(H294:H302)+(E293*G293)</f>
        <v>0</v>
      </c>
      <c r="I293" s="230">
        <v>1</v>
      </c>
      <c r="J293" s="216" t="s">
        <v>1637</v>
      </c>
      <c r="K293" s="232"/>
      <c r="L293" s="224">
        <f>SUM(L294:L302)+(I293*K293)</f>
        <v>0</v>
      </c>
    </row>
    <row r="294" spans="1:12" s="64" customFormat="1" ht="20.25" hidden="1" customHeight="1" outlineLevel="1" x14ac:dyDescent="0.3">
      <c r="A294" s="170"/>
      <c r="B294" s="835" t="s">
        <v>1950</v>
      </c>
      <c r="C294" s="836"/>
      <c r="D294" s="837"/>
      <c r="E294" s="220"/>
      <c r="F294" s="220" t="s">
        <v>1923</v>
      </c>
      <c r="G294" s="220"/>
      <c r="H294" s="226">
        <f t="shared" ref="H294:H295" si="49">E294*G294</f>
        <v>0</v>
      </c>
      <c r="I294" s="220"/>
      <c r="J294" s="220" t="s">
        <v>1696</v>
      </c>
      <c r="K294" s="220"/>
      <c r="L294" s="226">
        <f t="shared" ref="L294:L302" si="50">I294*K294</f>
        <v>0</v>
      </c>
    </row>
    <row r="295" spans="1:12" s="64" customFormat="1" ht="20.25" hidden="1" customHeight="1" outlineLevel="1" x14ac:dyDescent="0.3">
      <c r="A295" s="170"/>
      <c r="B295" s="835" t="s">
        <v>1951</v>
      </c>
      <c r="C295" s="836"/>
      <c r="D295" s="837"/>
      <c r="E295" s="220"/>
      <c r="F295" s="220" t="s">
        <v>1923</v>
      </c>
      <c r="G295" s="220"/>
      <c r="H295" s="226">
        <f t="shared" si="49"/>
        <v>0</v>
      </c>
      <c r="I295" s="220"/>
      <c r="J295" s="220" t="s">
        <v>1696</v>
      </c>
      <c r="K295" s="220"/>
      <c r="L295" s="226">
        <f t="shared" si="50"/>
        <v>0</v>
      </c>
    </row>
    <row r="296" spans="1:12" s="64" customFormat="1" ht="20.25" hidden="1" customHeight="1" outlineLevel="1" x14ac:dyDescent="0.3">
      <c r="A296" s="170"/>
      <c r="B296" s="835" t="s">
        <v>1939</v>
      </c>
      <c r="C296" s="836"/>
      <c r="D296" s="837"/>
      <c r="E296" s="220"/>
      <c r="F296" s="220"/>
      <c r="G296" s="220"/>
      <c r="H296" s="226"/>
      <c r="I296" s="220"/>
      <c r="J296" s="220" t="s">
        <v>1696</v>
      </c>
      <c r="K296" s="220"/>
      <c r="L296" s="226">
        <f t="shared" si="50"/>
        <v>0</v>
      </c>
    </row>
    <row r="297" spans="1:12" s="64" customFormat="1" ht="20.25" hidden="1" customHeight="1" outlineLevel="1" x14ac:dyDescent="0.3">
      <c r="A297" s="170"/>
      <c r="B297" s="835" t="s">
        <v>1941</v>
      </c>
      <c r="C297" s="836"/>
      <c r="D297" s="837"/>
      <c r="E297" s="220"/>
      <c r="F297" s="220"/>
      <c r="G297" s="220"/>
      <c r="H297" s="226"/>
      <c r="I297" s="220"/>
      <c r="J297" s="220" t="s">
        <v>1696</v>
      </c>
      <c r="K297" s="220"/>
      <c r="L297" s="226">
        <f t="shared" si="50"/>
        <v>0</v>
      </c>
    </row>
    <row r="298" spans="1:12" s="64" customFormat="1" ht="20.25" hidden="1" customHeight="1" outlineLevel="1" x14ac:dyDescent="0.3">
      <c r="A298" s="170"/>
      <c r="B298" s="835" t="s">
        <v>1952</v>
      </c>
      <c r="C298" s="836"/>
      <c r="D298" s="837"/>
      <c r="E298" s="220"/>
      <c r="F298" s="220" t="s">
        <v>1923</v>
      </c>
      <c r="G298" s="220"/>
      <c r="H298" s="226">
        <f t="shared" ref="H298:H316" si="51">E298*G298</f>
        <v>0</v>
      </c>
      <c r="I298" s="220"/>
      <c r="J298" s="220" t="s">
        <v>1696</v>
      </c>
      <c r="K298" s="220"/>
      <c r="L298" s="226">
        <f t="shared" si="50"/>
        <v>0</v>
      </c>
    </row>
    <row r="299" spans="1:12" s="64" customFormat="1" ht="20.25" hidden="1" customHeight="1" outlineLevel="1" x14ac:dyDescent="0.3">
      <c r="A299" s="170"/>
      <c r="B299" s="835" t="s">
        <v>1953</v>
      </c>
      <c r="C299" s="836"/>
      <c r="D299" s="837"/>
      <c r="E299" s="220"/>
      <c r="F299" s="220" t="s">
        <v>1923</v>
      </c>
      <c r="G299" s="220"/>
      <c r="H299" s="226">
        <f t="shared" si="51"/>
        <v>0</v>
      </c>
      <c r="I299" s="220"/>
      <c r="J299" s="220" t="s">
        <v>1696</v>
      </c>
      <c r="K299" s="220"/>
      <c r="L299" s="226">
        <f t="shared" si="50"/>
        <v>0</v>
      </c>
    </row>
    <row r="300" spans="1:12" s="64" customFormat="1" ht="20.25" hidden="1" customHeight="1" outlineLevel="1" x14ac:dyDescent="0.3">
      <c r="A300" s="170"/>
      <c r="B300" s="835" t="s">
        <v>1954</v>
      </c>
      <c r="C300" s="836"/>
      <c r="D300" s="837"/>
      <c r="E300" s="220"/>
      <c r="F300" s="220" t="s">
        <v>1923</v>
      </c>
      <c r="G300" s="220"/>
      <c r="H300" s="226">
        <f t="shared" si="51"/>
        <v>0</v>
      </c>
      <c r="I300" s="220"/>
      <c r="J300" s="220" t="s">
        <v>1696</v>
      </c>
      <c r="K300" s="220"/>
      <c r="L300" s="226">
        <f t="shared" si="50"/>
        <v>0</v>
      </c>
    </row>
    <row r="301" spans="1:12" s="64" customFormat="1" ht="20.25" hidden="1" customHeight="1" outlineLevel="1" x14ac:dyDescent="0.3">
      <c r="A301" s="170"/>
      <c r="B301" s="835" t="s">
        <v>1940</v>
      </c>
      <c r="C301" s="836"/>
      <c r="D301" s="837"/>
      <c r="E301" s="220"/>
      <c r="F301" s="220" t="s">
        <v>1923</v>
      </c>
      <c r="G301" s="220"/>
      <c r="H301" s="226">
        <f t="shared" si="51"/>
        <v>0</v>
      </c>
      <c r="I301" s="220"/>
      <c r="J301" s="220" t="s">
        <v>1696</v>
      </c>
      <c r="K301" s="220"/>
      <c r="L301" s="226">
        <f t="shared" si="50"/>
        <v>0</v>
      </c>
    </row>
    <row r="302" spans="1:12" s="64" customFormat="1" ht="20.25" hidden="1" customHeight="1" outlineLevel="1" x14ac:dyDescent="0.3">
      <c r="A302" s="170"/>
      <c r="B302" s="835" t="s">
        <v>1955</v>
      </c>
      <c r="C302" s="836"/>
      <c r="D302" s="837"/>
      <c r="E302" s="220"/>
      <c r="F302" s="220" t="s">
        <v>1923</v>
      </c>
      <c r="G302" s="220"/>
      <c r="H302" s="226">
        <f t="shared" si="51"/>
        <v>0</v>
      </c>
      <c r="I302" s="220"/>
      <c r="J302" s="220" t="s">
        <v>1696</v>
      </c>
      <c r="K302" s="220"/>
      <c r="L302" s="226">
        <f t="shared" si="50"/>
        <v>0</v>
      </c>
    </row>
    <row r="303" spans="1:12" ht="20.149999999999999" customHeight="1" collapsed="1" x14ac:dyDescent="0.3">
      <c r="A303" s="170" t="s">
        <v>1956</v>
      </c>
      <c r="B303" s="195" t="s">
        <v>1957</v>
      </c>
      <c r="C303" s="196"/>
      <c r="D303" s="197"/>
      <c r="E303" s="230"/>
      <c r="F303" s="235" t="s">
        <v>1636</v>
      </c>
      <c r="G303" s="232"/>
      <c r="H303" s="224">
        <f>SUM(H304:H308)+(E303*G303)</f>
        <v>0</v>
      </c>
      <c r="I303" s="230">
        <v>1</v>
      </c>
      <c r="J303" s="216" t="s">
        <v>1637</v>
      </c>
      <c r="K303" s="232"/>
      <c r="L303" s="224">
        <f>SUM(L304:L308)+(I303*K303)</f>
        <v>0</v>
      </c>
    </row>
    <row r="304" spans="1:12" s="64" customFormat="1" ht="20.25" hidden="1" customHeight="1" outlineLevel="1" x14ac:dyDescent="0.3">
      <c r="A304" s="170"/>
      <c r="B304" s="835" t="s">
        <v>1958</v>
      </c>
      <c r="C304" s="836"/>
      <c r="D304" s="837"/>
      <c r="E304" s="220"/>
      <c r="F304" s="220" t="s">
        <v>1923</v>
      </c>
      <c r="G304" s="220"/>
      <c r="H304" s="226">
        <f t="shared" si="51"/>
        <v>0</v>
      </c>
      <c r="I304" s="220"/>
      <c r="J304" s="220" t="s">
        <v>1696</v>
      </c>
      <c r="K304" s="220"/>
      <c r="L304" s="226">
        <f t="shared" ref="L304:L308" si="52">I304*K304</f>
        <v>0</v>
      </c>
    </row>
    <row r="305" spans="1:12" s="64" customFormat="1" ht="20.25" hidden="1" customHeight="1" outlineLevel="1" x14ac:dyDescent="0.3">
      <c r="A305" s="170"/>
      <c r="B305" s="835" t="s">
        <v>1959</v>
      </c>
      <c r="C305" s="836"/>
      <c r="D305" s="837"/>
      <c r="E305" s="220"/>
      <c r="F305" s="220" t="s">
        <v>1923</v>
      </c>
      <c r="G305" s="220"/>
      <c r="H305" s="226">
        <f t="shared" si="51"/>
        <v>0</v>
      </c>
      <c r="I305" s="220"/>
      <c r="J305" s="220" t="s">
        <v>1696</v>
      </c>
      <c r="K305" s="220"/>
      <c r="L305" s="226">
        <f t="shared" si="52"/>
        <v>0</v>
      </c>
    </row>
    <row r="306" spans="1:12" s="64" customFormat="1" ht="20.25" hidden="1" customHeight="1" outlineLevel="1" x14ac:dyDescent="0.3">
      <c r="A306" s="170"/>
      <c r="B306" s="835" t="s">
        <v>1960</v>
      </c>
      <c r="C306" s="836"/>
      <c r="D306" s="837"/>
      <c r="E306" s="220"/>
      <c r="F306" s="220" t="s">
        <v>1923</v>
      </c>
      <c r="G306" s="220"/>
      <c r="H306" s="226">
        <f t="shared" si="51"/>
        <v>0</v>
      </c>
      <c r="I306" s="220"/>
      <c r="J306" s="220" t="s">
        <v>1696</v>
      </c>
      <c r="K306" s="220"/>
      <c r="L306" s="226">
        <f t="shared" si="52"/>
        <v>0</v>
      </c>
    </row>
    <row r="307" spans="1:12" s="64" customFormat="1" ht="20.25" hidden="1" customHeight="1" outlineLevel="1" x14ac:dyDescent="0.3">
      <c r="A307" s="170"/>
      <c r="B307" s="835" t="s">
        <v>1961</v>
      </c>
      <c r="C307" s="836"/>
      <c r="D307" s="837"/>
      <c r="E307" s="220"/>
      <c r="F307" s="220" t="s">
        <v>1923</v>
      </c>
      <c r="G307" s="220"/>
      <c r="H307" s="226">
        <f t="shared" si="51"/>
        <v>0</v>
      </c>
      <c r="I307" s="220"/>
      <c r="J307" s="220" t="s">
        <v>1696</v>
      </c>
      <c r="K307" s="220"/>
      <c r="L307" s="226">
        <f t="shared" si="52"/>
        <v>0</v>
      </c>
    </row>
    <row r="308" spans="1:12" s="64" customFormat="1" ht="20.25" hidden="1" customHeight="1" outlineLevel="1" x14ac:dyDescent="0.3">
      <c r="A308" s="170"/>
      <c r="B308" s="835" t="s">
        <v>1962</v>
      </c>
      <c r="C308" s="836"/>
      <c r="D308" s="837"/>
      <c r="E308" s="220"/>
      <c r="F308" s="220" t="s">
        <v>1923</v>
      </c>
      <c r="G308" s="220"/>
      <c r="H308" s="226">
        <f t="shared" si="51"/>
        <v>0</v>
      </c>
      <c r="I308" s="220"/>
      <c r="J308" s="220" t="s">
        <v>1696</v>
      </c>
      <c r="K308" s="220"/>
      <c r="L308" s="226">
        <f t="shared" si="52"/>
        <v>0</v>
      </c>
    </row>
    <row r="309" spans="1:12" ht="20.149999999999999" customHeight="1" collapsed="1" x14ac:dyDescent="0.3">
      <c r="A309" s="170" t="s">
        <v>1963</v>
      </c>
      <c r="B309" s="195" t="s">
        <v>1964</v>
      </c>
      <c r="C309" s="196"/>
      <c r="D309" s="197"/>
      <c r="E309" s="230"/>
      <c r="F309" s="235" t="s">
        <v>1636</v>
      </c>
      <c r="G309" s="232"/>
      <c r="H309" s="224">
        <f>SUM(H310:H317)+(E309*G309)</f>
        <v>0</v>
      </c>
      <c r="I309" s="230">
        <v>1</v>
      </c>
      <c r="J309" s="216" t="s">
        <v>1637</v>
      </c>
      <c r="K309" s="232"/>
      <c r="L309" s="224">
        <f>SUM(L310:L317)+(I309*K309)</f>
        <v>0</v>
      </c>
    </row>
    <row r="310" spans="1:12" s="64" customFormat="1" ht="20.25" hidden="1" customHeight="1" outlineLevel="1" x14ac:dyDescent="0.3">
      <c r="A310" s="170"/>
      <c r="B310" s="835" t="s">
        <v>1964</v>
      </c>
      <c r="C310" s="836"/>
      <c r="D310" s="837"/>
      <c r="E310" s="220"/>
      <c r="F310" s="220" t="s">
        <v>1923</v>
      </c>
      <c r="G310" s="220"/>
      <c r="H310" s="226">
        <f t="shared" si="51"/>
        <v>0</v>
      </c>
      <c r="I310" s="220"/>
      <c r="J310" s="220" t="s">
        <v>1696</v>
      </c>
      <c r="K310" s="220"/>
      <c r="L310" s="226">
        <f t="shared" ref="L310:L317" si="53">I310*K310</f>
        <v>0</v>
      </c>
    </row>
    <row r="311" spans="1:12" s="64" customFormat="1" ht="20.25" hidden="1" customHeight="1" outlineLevel="1" x14ac:dyDescent="0.3">
      <c r="A311" s="170"/>
      <c r="B311" s="835" t="s">
        <v>1965</v>
      </c>
      <c r="C311" s="836"/>
      <c r="D311" s="837"/>
      <c r="E311" s="220"/>
      <c r="F311" s="220" t="s">
        <v>1923</v>
      </c>
      <c r="G311" s="220"/>
      <c r="H311" s="226">
        <f t="shared" si="51"/>
        <v>0</v>
      </c>
      <c r="I311" s="220"/>
      <c r="J311" s="220" t="s">
        <v>1696</v>
      </c>
      <c r="K311" s="220"/>
      <c r="L311" s="226">
        <f t="shared" si="53"/>
        <v>0</v>
      </c>
    </row>
    <row r="312" spans="1:12" s="64" customFormat="1" ht="20.25" hidden="1" customHeight="1" outlineLevel="1" x14ac:dyDescent="0.3">
      <c r="A312" s="170"/>
      <c r="B312" s="835" t="s">
        <v>1966</v>
      </c>
      <c r="C312" s="836"/>
      <c r="D312" s="837"/>
      <c r="E312" s="220"/>
      <c r="F312" s="220" t="s">
        <v>1923</v>
      </c>
      <c r="G312" s="220"/>
      <c r="H312" s="226">
        <f t="shared" si="51"/>
        <v>0</v>
      </c>
      <c r="I312" s="220"/>
      <c r="J312" s="220" t="s">
        <v>1696</v>
      </c>
      <c r="K312" s="220"/>
      <c r="L312" s="226">
        <f t="shared" si="53"/>
        <v>0</v>
      </c>
    </row>
    <row r="313" spans="1:12" s="64" customFormat="1" ht="20.25" hidden="1" customHeight="1" outlineLevel="1" x14ac:dyDescent="0.3">
      <c r="A313" s="170"/>
      <c r="B313" s="835" t="s">
        <v>1967</v>
      </c>
      <c r="C313" s="836"/>
      <c r="D313" s="837"/>
      <c r="E313" s="220"/>
      <c r="F313" s="220" t="s">
        <v>1923</v>
      </c>
      <c r="G313" s="220"/>
      <c r="H313" s="226">
        <f t="shared" si="51"/>
        <v>0</v>
      </c>
      <c r="I313" s="220"/>
      <c r="J313" s="220" t="s">
        <v>1696</v>
      </c>
      <c r="K313" s="220"/>
      <c r="L313" s="226">
        <f t="shared" si="53"/>
        <v>0</v>
      </c>
    </row>
    <row r="314" spans="1:12" s="64" customFormat="1" ht="33" hidden="1" customHeight="1" outlineLevel="1" x14ac:dyDescent="0.3">
      <c r="A314" s="170"/>
      <c r="B314" s="835" t="s">
        <v>1968</v>
      </c>
      <c r="C314" s="836"/>
      <c r="D314" s="837"/>
      <c r="E314" s="220"/>
      <c r="F314" s="220" t="s">
        <v>1923</v>
      </c>
      <c r="G314" s="220"/>
      <c r="H314" s="226">
        <f t="shared" si="51"/>
        <v>0</v>
      </c>
      <c r="I314" s="220"/>
      <c r="J314" s="220" t="s">
        <v>1696</v>
      </c>
      <c r="K314" s="220"/>
      <c r="L314" s="226">
        <f t="shared" si="53"/>
        <v>0</v>
      </c>
    </row>
    <row r="315" spans="1:12" s="64" customFormat="1" ht="20.25" hidden="1" customHeight="1" outlineLevel="1" x14ac:dyDescent="0.3">
      <c r="A315" s="170"/>
      <c r="B315" s="835" t="s">
        <v>1939</v>
      </c>
      <c r="C315" s="836"/>
      <c r="D315" s="837"/>
      <c r="E315" s="220"/>
      <c r="F315" s="220"/>
      <c r="G315" s="220"/>
      <c r="H315" s="226"/>
      <c r="I315" s="220"/>
      <c r="J315" s="220" t="s">
        <v>1696</v>
      </c>
      <c r="K315" s="220"/>
      <c r="L315" s="226">
        <f t="shared" si="53"/>
        <v>0</v>
      </c>
    </row>
    <row r="316" spans="1:12" s="64" customFormat="1" ht="20.25" hidden="1" customHeight="1" outlineLevel="1" x14ac:dyDescent="0.3">
      <c r="A316" s="170"/>
      <c r="B316" s="835" t="s">
        <v>1969</v>
      </c>
      <c r="C316" s="836"/>
      <c r="D316" s="837"/>
      <c r="E316" s="220"/>
      <c r="F316" s="220" t="s">
        <v>1923</v>
      </c>
      <c r="G316" s="220"/>
      <c r="H316" s="226">
        <f t="shared" si="51"/>
        <v>0</v>
      </c>
      <c r="I316" s="220"/>
      <c r="J316" s="220" t="s">
        <v>1696</v>
      </c>
      <c r="K316" s="220"/>
      <c r="L316" s="226">
        <f t="shared" si="53"/>
        <v>0</v>
      </c>
    </row>
    <row r="317" spans="1:12" s="64" customFormat="1" ht="20.25" hidden="1" customHeight="1" outlineLevel="1" x14ac:dyDescent="0.3">
      <c r="A317" s="170"/>
      <c r="B317" s="835" t="s">
        <v>1941</v>
      </c>
      <c r="C317" s="836"/>
      <c r="D317" s="837"/>
      <c r="E317" s="220"/>
      <c r="F317" s="220"/>
      <c r="G317" s="220"/>
      <c r="H317" s="226"/>
      <c r="I317" s="220"/>
      <c r="J317" s="220" t="s">
        <v>1696</v>
      </c>
      <c r="K317" s="220"/>
      <c r="L317" s="226">
        <f t="shared" si="53"/>
        <v>0</v>
      </c>
    </row>
    <row r="318" spans="1:12" ht="20.149999999999999" customHeight="1" collapsed="1" x14ac:dyDescent="0.3">
      <c r="A318" s="170" t="s">
        <v>1970</v>
      </c>
      <c r="B318" s="195" t="s">
        <v>1971</v>
      </c>
      <c r="C318" s="196"/>
      <c r="D318" s="197"/>
      <c r="E318" s="230"/>
      <c r="F318" s="235" t="s">
        <v>1636</v>
      </c>
      <c r="G318" s="232"/>
      <c r="H318" s="224">
        <f>SUM(H319:H319)+(E318*G318)</f>
        <v>0</v>
      </c>
      <c r="I318" s="230">
        <v>1</v>
      </c>
      <c r="J318" s="216" t="s">
        <v>1637</v>
      </c>
      <c r="K318" s="232"/>
      <c r="L318" s="224">
        <f>SUM(L319:L319)+(I318*K318)</f>
        <v>0</v>
      </c>
    </row>
    <row r="319" spans="1:12" s="64" customFormat="1" ht="20.25" hidden="1" customHeight="1" outlineLevel="1" x14ac:dyDescent="0.3">
      <c r="A319" s="177"/>
      <c r="B319" s="865" t="s">
        <v>1972</v>
      </c>
      <c r="C319" s="866"/>
      <c r="D319" s="867"/>
      <c r="E319" s="179"/>
      <c r="F319" s="178" t="s">
        <v>1923</v>
      </c>
      <c r="G319" s="179"/>
      <c r="H319" s="176">
        <f t="shared" ref="H319" si="54">E319*G319</f>
        <v>0</v>
      </c>
      <c r="I319" s="179"/>
      <c r="J319" s="178" t="s">
        <v>1696</v>
      </c>
      <c r="K319" s="179"/>
      <c r="L319" s="176">
        <f t="shared" ref="L319" si="55">I319*K319</f>
        <v>0</v>
      </c>
    </row>
    <row r="320" spans="1:12" s="188" customFormat="1" ht="20.149999999999999" customHeight="1" collapsed="1" x14ac:dyDescent="0.3">
      <c r="A320" s="162" t="s">
        <v>1973</v>
      </c>
      <c r="B320" s="164" t="s">
        <v>1362</v>
      </c>
      <c r="C320" s="191"/>
      <c r="D320" s="165"/>
      <c r="E320" s="166"/>
      <c r="F320" s="163"/>
      <c r="G320" s="163"/>
      <c r="H320" s="168">
        <f>H321+H342</f>
        <v>0</v>
      </c>
      <c r="I320" s="166"/>
      <c r="J320" s="163"/>
      <c r="K320" s="163"/>
      <c r="L320" s="168">
        <f>L321+L342</f>
        <v>0</v>
      </c>
    </row>
    <row r="321" spans="1:12" ht="20.149999999999999" customHeight="1" collapsed="1" x14ac:dyDescent="0.3">
      <c r="A321" s="169" t="s">
        <v>1974</v>
      </c>
      <c r="B321" s="192" t="s">
        <v>1975</v>
      </c>
      <c r="C321" s="193"/>
      <c r="D321" s="194"/>
      <c r="E321" s="228"/>
      <c r="F321" s="235" t="s">
        <v>1636</v>
      </c>
      <c r="G321" s="232"/>
      <c r="H321" s="224">
        <f>SUM(H322:H341)+(E321*G321)</f>
        <v>0</v>
      </c>
      <c r="I321" s="230">
        <v>1</v>
      </c>
      <c r="J321" s="216" t="s">
        <v>1637</v>
      </c>
      <c r="K321" s="232"/>
      <c r="L321" s="224">
        <f>SUM(L322:L341)+(I321*K321)</f>
        <v>0</v>
      </c>
    </row>
    <row r="322" spans="1:12" s="64" customFormat="1" ht="20.25" hidden="1" customHeight="1" outlineLevel="1" x14ac:dyDescent="0.3">
      <c r="A322" s="170"/>
      <c r="B322" s="199" t="s">
        <v>1976</v>
      </c>
      <c r="C322" s="836" t="s">
        <v>1977</v>
      </c>
      <c r="D322" s="837"/>
      <c r="E322" s="220"/>
      <c r="F322" s="220"/>
      <c r="G322" s="220"/>
      <c r="H322" s="226"/>
      <c r="I322" s="220"/>
      <c r="J322" s="220"/>
      <c r="K322" s="220"/>
      <c r="L322" s="226"/>
    </row>
    <row r="323" spans="1:12" s="64" customFormat="1" ht="20.25" hidden="1" customHeight="1" outlineLevel="1" x14ac:dyDescent="0.3">
      <c r="A323" s="170"/>
      <c r="B323" s="835" t="s">
        <v>1978</v>
      </c>
      <c r="C323" s="836"/>
      <c r="D323" s="837"/>
      <c r="E323" s="220"/>
      <c r="F323" s="220"/>
      <c r="G323" s="220"/>
      <c r="H323" s="226"/>
      <c r="I323" s="220">
        <v>1</v>
      </c>
      <c r="J323" s="220" t="s">
        <v>1696</v>
      </c>
      <c r="K323" s="220"/>
      <c r="L323" s="226">
        <f t="shared" ref="L323" si="56">I323*K323</f>
        <v>0</v>
      </c>
    </row>
    <row r="324" spans="1:12" s="64" customFormat="1" ht="20.25" hidden="1" customHeight="1" outlineLevel="1" x14ac:dyDescent="0.3">
      <c r="A324" s="170"/>
      <c r="B324" s="835" t="s">
        <v>1979</v>
      </c>
      <c r="C324" s="836"/>
      <c r="D324" s="837"/>
      <c r="E324" s="220"/>
      <c r="F324" s="220" t="s">
        <v>1923</v>
      </c>
      <c r="G324" s="220"/>
      <c r="H324" s="226">
        <f t="shared" ref="H324" si="57">E324*G324</f>
        <v>0</v>
      </c>
      <c r="I324" s="220"/>
      <c r="J324" s="220"/>
      <c r="K324" s="220"/>
      <c r="L324" s="226"/>
    </row>
    <row r="325" spans="1:12" s="64" customFormat="1" ht="20.25" hidden="1" customHeight="1" outlineLevel="1" x14ac:dyDescent="0.3">
      <c r="A325" s="170"/>
      <c r="B325" s="835" t="s">
        <v>1980</v>
      </c>
      <c r="C325" s="836"/>
      <c r="D325" s="837"/>
      <c r="E325" s="220"/>
      <c r="F325" s="220"/>
      <c r="G325" s="220"/>
      <c r="H325" s="226"/>
      <c r="I325" s="220">
        <v>1</v>
      </c>
      <c r="J325" s="220" t="s">
        <v>1696</v>
      </c>
      <c r="K325" s="220"/>
      <c r="L325" s="226">
        <f t="shared" ref="L325:L326" si="58">I325*K325</f>
        <v>0</v>
      </c>
    </row>
    <row r="326" spans="1:12" s="64" customFormat="1" ht="20.25" hidden="1" customHeight="1" outlineLevel="1" x14ac:dyDescent="0.3">
      <c r="A326" s="170"/>
      <c r="B326" s="835" t="s">
        <v>1941</v>
      </c>
      <c r="C326" s="836"/>
      <c r="D326" s="837"/>
      <c r="E326" s="220"/>
      <c r="F326" s="220"/>
      <c r="G326" s="220"/>
      <c r="H326" s="226"/>
      <c r="I326" s="220">
        <v>1</v>
      </c>
      <c r="J326" s="220" t="s">
        <v>1696</v>
      </c>
      <c r="K326" s="220"/>
      <c r="L326" s="226">
        <f t="shared" si="58"/>
        <v>0</v>
      </c>
    </row>
    <row r="327" spans="1:12" s="64" customFormat="1" ht="20.25" hidden="1" customHeight="1" outlineLevel="1" x14ac:dyDescent="0.3">
      <c r="A327" s="170"/>
      <c r="B327" s="199" t="s">
        <v>1976</v>
      </c>
      <c r="C327" s="836" t="s">
        <v>1981</v>
      </c>
      <c r="D327" s="837"/>
      <c r="E327" s="220"/>
      <c r="F327" s="220"/>
      <c r="G327" s="220"/>
      <c r="H327" s="226"/>
      <c r="I327" s="220"/>
      <c r="J327" s="220"/>
      <c r="K327" s="220"/>
      <c r="L327" s="226"/>
    </row>
    <row r="328" spans="1:12" s="64" customFormat="1" ht="20.25" hidden="1" customHeight="1" outlineLevel="1" x14ac:dyDescent="0.3">
      <c r="A328" s="170"/>
      <c r="B328" s="835" t="s">
        <v>1978</v>
      </c>
      <c r="C328" s="836"/>
      <c r="D328" s="837"/>
      <c r="E328" s="220"/>
      <c r="F328" s="220"/>
      <c r="G328" s="220"/>
      <c r="H328" s="226"/>
      <c r="I328" s="220">
        <v>1</v>
      </c>
      <c r="J328" s="220" t="s">
        <v>1696</v>
      </c>
      <c r="K328" s="220"/>
      <c r="L328" s="226">
        <f t="shared" ref="L328" si="59">I328*K328</f>
        <v>0</v>
      </c>
    </row>
    <row r="329" spans="1:12" s="64" customFormat="1" ht="20.25" hidden="1" customHeight="1" outlineLevel="1" x14ac:dyDescent="0.3">
      <c r="A329" s="170"/>
      <c r="B329" s="835" t="s">
        <v>1979</v>
      </c>
      <c r="C329" s="836"/>
      <c r="D329" s="837"/>
      <c r="E329" s="220"/>
      <c r="F329" s="220" t="s">
        <v>1923</v>
      </c>
      <c r="G329" s="220"/>
      <c r="H329" s="226">
        <f t="shared" ref="H329" si="60">E329*G329</f>
        <v>0</v>
      </c>
      <c r="I329" s="220"/>
      <c r="J329" s="220"/>
      <c r="K329" s="220"/>
      <c r="L329" s="226"/>
    </row>
    <row r="330" spans="1:12" s="64" customFormat="1" ht="20.25" hidden="1" customHeight="1" outlineLevel="1" x14ac:dyDescent="0.3">
      <c r="A330" s="170"/>
      <c r="B330" s="835" t="s">
        <v>1980</v>
      </c>
      <c r="C330" s="836"/>
      <c r="D330" s="837"/>
      <c r="E330" s="220"/>
      <c r="F330" s="220"/>
      <c r="G330" s="220"/>
      <c r="H330" s="226"/>
      <c r="I330" s="220">
        <v>1</v>
      </c>
      <c r="J330" s="220" t="s">
        <v>1696</v>
      </c>
      <c r="K330" s="220"/>
      <c r="L330" s="226">
        <f t="shared" ref="L330:L331" si="61">I330*K330</f>
        <v>0</v>
      </c>
    </row>
    <row r="331" spans="1:12" s="64" customFormat="1" ht="20.25" hidden="1" customHeight="1" outlineLevel="1" x14ac:dyDescent="0.3">
      <c r="A331" s="170"/>
      <c r="B331" s="835" t="s">
        <v>1941</v>
      </c>
      <c r="C331" s="836"/>
      <c r="D331" s="837"/>
      <c r="E331" s="220"/>
      <c r="F331" s="220"/>
      <c r="G331" s="220"/>
      <c r="H331" s="226"/>
      <c r="I331" s="220">
        <v>1</v>
      </c>
      <c r="J331" s="220" t="s">
        <v>1696</v>
      </c>
      <c r="K331" s="220"/>
      <c r="L331" s="226">
        <f t="shared" si="61"/>
        <v>0</v>
      </c>
    </row>
    <row r="332" spans="1:12" s="64" customFormat="1" ht="20.25" hidden="1" customHeight="1" outlineLevel="1" x14ac:dyDescent="0.3">
      <c r="A332" s="170"/>
      <c r="B332" s="199" t="s">
        <v>1976</v>
      </c>
      <c r="C332" s="836" t="s">
        <v>1960</v>
      </c>
      <c r="D332" s="837"/>
      <c r="E332" s="220"/>
      <c r="F332" s="220"/>
      <c r="G332" s="220"/>
      <c r="H332" s="226"/>
      <c r="I332" s="220"/>
      <c r="J332" s="220"/>
      <c r="K332" s="220"/>
      <c r="L332" s="226"/>
    </row>
    <row r="333" spans="1:12" s="64" customFormat="1" ht="20.25" hidden="1" customHeight="1" outlineLevel="1" x14ac:dyDescent="0.3">
      <c r="A333" s="170"/>
      <c r="B333" s="835" t="s">
        <v>1978</v>
      </c>
      <c r="C333" s="836"/>
      <c r="D333" s="837"/>
      <c r="E333" s="220"/>
      <c r="F333" s="220"/>
      <c r="G333" s="220"/>
      <c r="H333" s="226"/>
      <c r="I333" s="220">
        <v>1</v>
      </c>
      <c r="J333" s="220" t="s">
        <v>1696</v>
      </c>
      <c r="K333" s="220"/>
      <c r="L333" s="226">
        <f t="shared" ref="L333" si="62">I333*K333</f>
        <v>0</v>
      </c>
    </row>
    <row r="334" spans="1:12" s="64" customFormat="1" ht="20.25" hidden="1" customHeight="1" outlineLevel="1" x14ac:dyDescent="0.3">
      <c r="A334" s="170"/>
      <c r="B334" s="835" t="s">
        <v>1979</v>
      </c>
      <c r="C334" s="836"/>
      <c r="D334" s="837"/>
      <c r="E334" s="220"/>
      <c r="F334" s="220" t="s">
        <v>1923</v>
      </c>
      <c r="G334" s="220"/>
      <c r="H334" s="226">
        <f t="shared" ref="H334" si="63">E334*G334</f>
        <v>0</v>
      </c>
      <c r="I334" s="220"/>
      <c r="J334" s="220"/>
      <c r="K334" s="220"/>
      <c r="L334" s="226"/>
    </row>
    <row r="335" spans="1:12" s="64" customFormat="1" ht="20.25" hidden="1" customHeight="1" outlineLevel="1" x14ac:dyDescent="0.3">
      <c r="A335" s="170"/>
      <c r="B335" s="835" t="s">
        <v>1980</v>
      </c>
      <c r="C335" s="836"/>
      <c r="D335" s="837"/>
      <c r="E335" s="220"/>
      <c r="F335" s="220"/>
      <c r="G335" s="220"/>
      <c r="H335" s="226"/>
      <c r="I335" s="220">
        <v>1</v>
      </c>
      <c r="J335" s="220" t="s">
        <v>1696</v>
      </c>
      <c r="K335" s="220"/>
      <c r="L335" s="226">
        <f t="shared" ref="L335:L336" si="64">I335*K335</f>
        <v>0</v>
      </c>
    </row>
    <row r="336" spans="1:12" s="64" customFormat="1" ht="20.25" hidden="1" customHeight="1" outlineLevel="1" x14ac:dyDescent="0.3">
      <c r="A336" s="170"/>
      <c r="B336" s="835" t="s">
        <v>1941</v>
      </c>
      <c r="C336" s="836"/>
      <c r="D336" s="837"/>
      <c r="E336" s="220"/>
      <c r="F336" s="220"/>
      <c r="G336" s="220"/>
      <c r="H336" s="226"/>
      <c r="I336" s="220">
        <v>1</v>
      </c>
      <c r="J336" s="220" t="s">
        <v>1696</v>
      </c>
      <c r="K336" s="220"/>
      <c r="L336" s="226">
        <f t="shared" si="64"/>
        <v>0</v>
      </c>
    </row>
    <row r="337" spans="1:12" s="64" customFormat="1" ht="20.25" hidden="1" customHeight="1" outlineLevel="1" x14ac:dyDescent="0.3">
      <c r="A337" s="170"/>
      <c r="B337" s="199" t="s">
        <v>1976</v>
      </c>
      <c r="C337" s="836" t="s">
        <v>1982</v>
      </c>
      <c r="D337" s="837"/>
      <c r="E337" s="220"/>
      <c r="F337" s="220"/>
      <c r="G337" s="220"/>
      <c r="H337" s="226"/>
      <c r="I337" s="220"/>
      <c r="J337" s="220"/>
      <c r="K337" s="220"/>
      <c r="L337" s="226"/>
    </row>
    <row r="338" spans="1:12" s="64" customFormat="1" ht="20.25" hidden="1" customHeight="1" outlineLevel="1" x14ac:dyDescent="0.3">
      <c r="A338" s="170"/>
      <c r="B338" s="835" t="s">
        <v>1978</v>
      </c>
      <c r="C338" s="836"/>
      <c r="D338" s="837"/>
      <c r="E338" s="220"/>
      <c r="F338" s="220"/>
      <c r="G338" s="220"/>
      <c r="H338" s="226"/>
      <c r="I338" s="220">
        <v>1</v>
      </c>
      <c r="J338" s="220" t="s">
        <v>1696</v>
      </c>
      <c r="K338" s="220"/>
      <c r="L338" s="226">
        <f t="shared" ref="L338:L341" si="65">I338*K338</f>
        <v>0</v>
      </c>
    </row>
    <row r="339" spans="1:12" s="64" customFormat="1" ht="20.25" hidden="1" customHeight="1" outlineLevel="1" x14ac:dyDescent="0.3">
      <c r="A339" s="170"/>
      <c r="B339" s="835" t="s">
        <v>1979</v>
      </c>
      <c r="C339" s="836"/>
      <c r="D339" s="837"/>
      <c r="E339" s="220"/>
      <c r="F339" s="220" t="s">
        <v>1923</v>
      </c>
      <c r="G339" s="220"/>
      <c r="H339" s="226">
        <f t="shared" ref="H339" si="66">E339*G339</f>
        <v>0</v>
      </c>
      <c r="I339" s="220"/>
      <c r="J339" s="220"/>
      <c r="K339" s="220"/>
      <c r="L339" s="226"/>
    </row>
    <row r="340" spans="1:12" s="64" customFormat="1" ht="20.25" hidden="1" customHeight="1" outlineLevel="1" x14ac:dyDescent="0.3">
      <c r="A340" s="170"/>
      <c r="B340" s="835" t="s">
        <v>1980</v>
      </c>
      <c r="C340" s="836"/>
      <c r="D340" s="837"/>
      <c r="E340" s="220"/>
      <c r="F340" s="220"/>
      <c r="G340" s="220"/>
      <c r="H340" s="226"/>
      <c r="I340" s="220">
        <v>1</v>
      </c>
      <c r="J340" s="220" t="s">
        <v>1696</v>
      </c>
      <c r="K340" s="220"/>
      <c r="L340" s="226">
        <f t="shared" si="65"/>
        <v>0</v>
      </c>
    </row>
    <row r="341" spans="1:12" s="64" customFormat="1" ht="20.25" hidden="1" customHeight="1" outlineLevel="1" x14ac:dyDescent="0.3">
      <c r="A341" s="170"/>
      <c r="B341" s="835" t="s">
        <v>1941</v>
      </c>
      <c r="C341" s="836"/>
      <c r="D341" s="837"/>
      <c r="E341" s="220"/>
      <c r="F341" s="220"/>
      <c r="G341" s="220"/>
      <c r="H341" s="226"/>
      <c r="I341" s="220">
        <v>1</v>
      </c>
      <c r="J341" s="220" t="s">
        <v>1696</v>
      </c>
      <c r="K341" s="220"/>
      <c r="L341" s="226">
        <f t="shared" si="65"/>
        <v>0</v>
      </c>
    </row>
    <row r="342" spans="1:12" ht="20.149999999999999" customHeight="1" collapsed="1" x14ac:dyDescent="0.3">
      <c r="A342" s="170" t="s">
        <v>1983</v>
      </c>
      <c r="B342" s="195" t="s">
        <v>1362</v>
      </c>
      <c r="C342" s="196"/>
      <c r="D342" s="197"/>
      <c r="E342" s="230"/>
      <c r="F342" s="235" t="s">
        <v>1636</v>
      </c>
      <c r="G342" s="232"/>
      <c r="H342" s="224">
        <f>SUM(H343:H362)+(E342*G342)</f>
        <v>0</v>
      </c>
      <c r="I342" s="230">
        <v>1</v>
      </c>
      <c r="J342" s="216" t="s">
        <v>1637</v>
      </c>
      <c r="K342" s="232"/>
      <c r="L342" s="224">
        <f>SUM(L343:L362)+(I342*K342)</f>
        <v>0</v>
      </c>
    </row>
    <row r="343" spans="1:12" s="64" customFormat="1" ht="20.25" hidden="1" customHeight="1" outlineLevel="1" x14ac:dyDescent="0.3">
      <c r="A343" s="173"/>
      <c r="B343" s="201" t="s">
        <v>1984</v>
      </c>
      <c r="C343" s="836" t="s">
        <v>1985</v>
      </c>
      <c r="D343" s="837"/>
      <c r="E343" s="172"/>
      <c r="F343" s="174"/>
      <c r="G343" s="172"/>
      <c r="H343" s="176"/>
      <c r="I343" s="172"/>
      <c r="J343" s="174"/>
      <c r="K343" s="172"/>
      <c r="L343" s="176"/>
    </row>
    <row r="344" spans="1:12" s="64" customFormat="1" ht="20.25" hidden="1" customHeight="1" outlineLevel="1" x14ac:dyDescent="0.3">
      <c r="A344" s="173"/>
      <c r="B344" s="838" t="s">
        <v>1978</v>
      </c>
      <c r="C344" s="839"/>
      <c r="D344" s="840"/>
      <c r="E344" s="172"/>
      <c r="F344" s="174"/>
      <c r="G344" s="172"/>
      <c r="H344" s="176"/>
      <c r="I344" s="172">
        <v>1</v>
      </c>
      <c r="J344" s="174" t="s">
        <v>1696</v>
      </c>
      <c r="K344" s="172"/>
      <c r="L344" s="176">
        <f t="shared" ref="L344" si="67">I344*K344</f>
        <v>0</v>
      </c>
    </row>
    <row r="345" spans="1:12" s="64" customFormat="1" ht="20.25" hidden="1" customHeight="1" outlineLevel="1" x14ac:dyDescent="0.3">
      <c r="A345" s="173"/>
      <c r="B345" s="838" t="s">
        <v>1979</v>
      </c>
      <c r="C345" s="839"/>
      <c r="D345" s="840"/>
      <c r="E345" s="172"/>
      <c r="F345" s="174" t="s">
        <v>1923</v>
      </c>
      <c r="G345" s="172"/>
      <c r="H345" s="176">
        <f t="shared" ref="H345" si="68">E345*G345</f>
        <v>0</v>
      </c>
      <c r="I345" s="172"/>
      <c r="J345" s="174"/>
      <c r="K345" s="172"/>
      <c r="L345" s="176"/>
    </row>
    <row r="346" spans="1:12" s="64" customFormat="1" ht="20.25" hidden="1" customHeight="1" outlineLevel="1" x14ac:dyDescent="0.3">
      <c r="A346" s="173"/>
      <c r="B346" s="838" t="s">
        <v>1980</v>
      </c>
      <c r="C346" s="839"/>
      <c r="D346" s="840"/>
      <c r="E346" s="172"/>
      <c r="F346" s="174"/>
      <c r="G346" s="172"/>
      <c r="H346" s="176"/>
      <c r="I346" s="172">
        <v>1</v>
      </c>
      <c r="J346" s="174" t="s">
        <v>1696</v>
      </c>
      <c r="K346" s="172"/>
      <c r="L346" s="176">
        <f t="shared" ref="L346:L347" si="69">I346*K346</f>
        <v>0</v>
      </c>
    </row>
    <row r="347" spans="1:12" s="64" customFormat="1" ht="20.25" hidden="1" customHeight="1" outlineLevel="1" x14ac:dyDescent="0.3">
      <c r="A347" s="173"/>
      <c r="B347" s="838" t="s">
        <v>1941</v>
      </c>
      <c r="C347" s="839"/>
      <c r="D347" s="840"/>
      <c r="E347" s="172"/>
      <c r="F347" s="174"/>
      <c r="G347" s="172"/>
      <c r="H347" s="176"/>
      <c r="I347" s="172">
        <v>1</v>
      </c>
      <c r="J347" s="174" t="s">
        <v>1696</v>
      </c>
      <c r="K347" s="172"/>
      <c r="L347" s="176">
        <f t="shared" si="69"/>
        <v>0</v>
      </c>
    </row>
    <row r="348" spans="1:12" s="64" customFormat="1" ht="20.25" hidden="1" customHeight="1" outlineLevel="1" x14ac:dyDescent="0.3">
      <c r="A348" s="173"/>
      <c r="B348" s="201" t="s">
        <v>1984</v>
      </c>
      <c r="C348" s="836" t="s">
        <v>1986</v>
      </c>
      <c r="D348" s="837"/>
      <c r="E348" s="172"/>
      <c r="F348" s="174"/>
      <c r="G348" s="172"/>
      <c r="H348" s="176"/>
      <c r="I348" s="172"/>
      <c r="J348" s="174"/>
      <c r="K348" s="172"/>
      <c r="L348" s="176"/>
    </row>
    <row r="349" spans="1:12" s="64" customFormat="1" ht="20.25" hidden="1" customHeight="1" outlineLevel="1" x14ac:dyDescent="0.3">
      <c r="A349" s="173"/>
      <c r="B349" s="838" t="s">
        <v>1978</v>
      </c>
      <c r="C349" s="839"/>
      <c r="D349" s="840"/>
      <c r="E349" s="172"/>
      <c r="F349" s="174"/>
      <c r="G349" s="172"/>
      <c r="H349" s="176"/>
      <c r="I349" s="172">
        <v>1</v>
      </c>
      <c r="J349" s="174" t="s">
        <v>1696</v>
      </c>
      <c r="K349" s="172"/>
      <c r="L349" s="176">
        <f t="shared" ref="L349" si="70">I349*K349</f>
        <v>0</v>
      </c>
    </row>
    <row r="350" spans="1:12" s="64" customFormat="1" ht="20.25" hidden="1" customHeight="1" outlineLevel="1" x14ac:dyDescent="0.3">
      <c r="A350" s="173"/>
      <c r="B350" s="838" t="s">
        <v>1979</v>
      </c>
      <c r="C350" s="839"/>
      <c r="D350" s="840"/>
      <c r="E350" s="172"/>
      <c r="F350" s="174" t="s">
        <v>1923</v>
      </c>
      <c r="G350" s="172"/>
      <c r="H350" s="176">
        <f t="shared" ref="H350" si="71">E350*G350</f>
        <v>0</v>
      </c>
      <c r="I350" s="172"/>
      <c r="J350" s="174"/>
      <c r="K350" s="172"/>
      <c r="L350" s="176"/>
    </row>
    <row r="351" spans="1:12" s="64" customFormat="1" ht="20.25" hidden="1" customHeight="1" outlineLevel="1" x14ac:dyDescent="0.3">
      <c r="A351" s="173"/>
      <c r="B351" s="838" t="s">
        <v>1980</v>
      </c>
      <c r="C351" s="839"/>
      <c r="D351" s="840"/>
      <c r="E351" s="172"/>
      <c r="F351" s="174"/>
      <c r="G351" s="172"/>
      <c r="H351" s="176"/>
      <c r="I351" s="172">
        <v>1</v>
      </c>
      <c r="J351" s="174" t="s">
        <v>1696</v>
      </c>
      <c r="K351" s="172"/>
      <c r="L351" s="176">
        <f t="shared" ref="L351:L352" si="72">I351*K351</f>
        <v>0</v>
      </c>
    </row>
    <row r="352" spans="1:12" s="64" customFormat="1" ht="20.25" hidden="1" customHeight="1" outlineLevel="1" x14ac:dyDescent="0.3">
      <c r="A352" s="173"/>
      <c r="B352" s="838" t="s">
        <v>1941</v>
      </c>
      <c r="C352" s="839"/>
      <c r="D352" s="840"/>
      <c r="E352" s="172"/>
      <c r="F352" s="174"/>
      <c r="G352" s="172"/>
      <c r="H352" s="176"/>
      <c r="I352" s="172">
        <v>1</v>
      </c>
      <c r="J352" s="174" t="s">
        <v>1696</v>
      </c>
      <c r="K352" s="172"/>
      <c r="L352" s="176">
        <f t="shared" si="72"/>
        <v>0</v>
      </c>
    </row>
    <row r="353" spans="1:12" s="64" customFormat="1" ht="20.25" hidden="1" customHeight="1" outlineLevel="1" x14ac:dyDescent="0.3">
      <c r="A353" s="173"/>
      <c r="B353" s="201" t="s">
        <v>1984</v>
      </c>
      <c r="C353" s="836" t="s">
        <v>1987</v>
      </c>
      <c r="D353" s="837"/>
      <c r="E353" s="172"/>
      <c r="F353" s="174"/>
      <c r="G353" s="172"/>
      <c r="H353" s="176"/>
      <c r="I353" s="172"/>
      <c r="J353" s="174"/>
      <c r="K353" s="172"/>
      <c r="L353" s="176"/>
    </row>
    <row r="354" spans="1:12" s="64" customFormat="1" ht="20.25" hidden="1" customHeight="1" outlineLevel="1" x14ac:dyDescent="0.3">
      <c r="A354" s="173"/>
      <c r="B354" s="838" t="s">
        <v>1978</v>
      </c>
      <c r="C354" s="839"/>
      <c r="D354" s="840"/>
      <c r="E354" s="172"/>
      <c r="F354" s="174"/>
      <c r="G354" s="172"/>
      <c r="H354" s="176"/>
      <c r="I354" s="172">
        <v>1</v>
      </c>
      <c r="J354" s="174" t="s">
        <v>1696</v>
      </c>
      <c r="K354" s="172"/>
      <c r="L354" s="176">
        <f t="shared" ref="L354" si="73">I354*K354</f>
        <v>0</v>
      </c>
    </row>
    <row r="355" spans="1:12" s="64" customFormat="1" ht="20.25" hidden="1" customHeight="1" outlineLevel="1" x14ac:dyDescent="0.3">
      <c r="A355" s="173"/>
      <c r="B355" s="838" t="s">
        <v>1979</v>
      </c>
      <c r="C355" s="839"/>
      <c r="D355" s="840"/>
      <c r="E355" s="172"/>
      <c r="F355" s="174" t="s">
        <v>1923</v>
      </c>
      <c r="G355" s="172"/>
      <c r="H355" s="176">
        <f t="shared" ref="H355" si="74">E355*G355</f>
        <v>0</v>
      </c>
      <c r="I355" s="172"/>
      <c r="J355" s="174"/>
      <c r="K355" s="172"/>
      <c r="L355" s="176"/>
    </row>
    <row r="356" spans="1:12" s="64" customFormat="1" ht="20.25" hidden="1" customHeight="1" outlineLevel="1" x14ac:dyDescent="0.3">
      <c r="A356" s="173"/>
      <c r="B356" s="838" t="s">
        <v>1980</v>
      </c>
      <c r="C356" s="839"/>
      <c r="D356" s="840"/>
      <c r="E356" s="172"/>
      <c r="F356" s="174"/>
      <c r="G356" s="172"/>
      <c r="H356" s="176"/>
      <c r="I356" s="172">
        <v>1</v>
      </c>
      <c r="J356" s="174" t="s">
        <v>1696</v>
      </c>
      <c r="K356" s="172"/>
      <c r="L356" s="176">
        <f t="shared" ref="L356:L357" si="75">I356*K356</f>
        <v>0</v>
      </c>
    </row>
    <row r="357" spans="1:12" s="64" customFormat="1" ht="20.25" hidden="1" customHeight="1" outlineLevel="1" x14ac:dyDescent="0.3">
      <c r="A357" s="173"/>
      <c r="B357" s="838" t="s">
        <v>1941</v>
      </c>
      <c r="C357" s="839"/>
      <c r="D357" s="840"/>
      <c r="E357" s="172"/>
      <c r="F357" s="174"/>
      <c r="G357" s="172"/>
      <c r="H357" s="176"/>
      <c r="I357" s="172">
        <v>1</v>
      </c>
      <c r="J357" s="174" t="s">
        <v>1696</v>
      </c>
      <c r="K357" s="172"/>
      <c r="L357" s="176">
        <f t="shared" si="75"/>
        <v>0</v>
      </c>
    </row>
    <row r="358" spans="1:12" s="64" customFormat="1" ht="20.25" hidden="1" customHeight="1" outlineLevel="1" x14ac:dyDescent="0.3">
      <c r="A358" s="173"/>
      <c r="B358" s="201" t="s">
        <v>1984</v>
      </c>
      <c r="C358" s="836" t="s">
        <v>1988</v>
      </c>
      <c r="D358" s="837"/>
      <c r="E358" s="172"/>
      <c r="F358" s="174"/>
      <c r="G358" s="172"/>
      <c r="H358" s="176"/>
      <c r="I358" s="172"/>
      <c r="J358" s="174"/>
      <c r="K358" s="172"/>
      <c r="L358" s="176"/>
    </row>
    <row r="359" spans="1:12" s="64" customFormat="1" ht="20.25" hidden="1" customHeight="1" outlineLevel="1" x14ac:dyDescent="0.3">
      <c r="A359" s="173"/>
      <c r="B359" s="838" t="s">
        <v>1978</v>
      </c>
      <c r="C359" s="839"/>
      <c r="D359" s="840"/>
      <c r="E359" s="172"/>
      <c r="F359" s="174"/>
      <c r="G359" s="172"/>
      <c r="H359" s="176"/>
      <c r="I359" s="172">
        <v>1</v>
      </c>
      <c r="J359" s="174" t="s">
        <v>1696</v>
      </c>
      <c r="K359" s="172"/>
      <c r="L359" s="176">
        <f t="shared" ref="L359" si="76">I359*K359</f>
        <v>0</v>
      </c>
    </row>
    <row r="360" spans="1:12" s="64" customFormat="1" ht="20.25" hidden="1" customHeight="1" outlineLevel="1" x14ac:dyDescent="0.3">
      <c r="A360" s="173"/>
      <c r="B360" s="838" t="s">
        <v>1979</v>
      </c>
      <c r="C360" s="839"/>
      <c r="D360" s="840"/>
      <c r="E360" s="172"/>
      <c r="F360" s="174" t="s">
        <v>1923</v>
      </c>
      <c r="G360" s="172"/>
      <c r="H360" s="176">
        <f t="shared" ref="H360" si="77">E360*G360</f>
        <v>0</v>
      </c>
      <c r="I360" s="172"/>
      <c r="J360" s="174"/>
      <c r="K360" s="172"/>
      <c r="L360" s="176"/>
    </row>
    <row r="361" spans="1:12" s="64" customFormat="1" ht="20.25" hidden="1" customHeight="1" outlineLevel="1" x14ac:dyDescent="0.3">
      <c r="A361" s="173"/>
      <c r="B361" s="838" t="s">
        <v>1980</v>
      </c>
      <c r="C361" s="839"/>
      <c r="D361" s="840"/>
      <c r="E361" s="172"/>
      <c r="F361" s="174"/>
      <c r="G361" s="172"/>
      <c r="H361" s="176"/>
      <c r="I361" s="172">
        <v>1</v>
      </c>
      <c r="J361" s="174" t="s">
        <v>1696</v>
      </c>
      <c r="K361" s="172"/>
      <c r="L361" s="176">
        <f t="shared" ref="L361:L362" si="78">I361*K361</f>
        <v>0</v>
      </c>
    </row>
    <row r="362" spans="1:12" s="64" customFormat="1" ht="20.25" hidden="1" customHeight="1" outlineLevel="1" x14ac:dyDescent="0.3">
      <c r="A362" s="173"/>
      <c r="B362" s="838" t="s">
        <v>1941</v>
      </c>
      <c r="C362" s="839"/>
      <c r="D362" s="840"/>
      <c r="E362" s="172"/>
      <c r="F362" s="174"/>
      <c r="G362" s="172"/>
      <c r="H362" s="176"/>
      <c r="I362" s="172">
        <v>1</v>
      </c>
      <c r="J362" s="174" t="s">
        <v>1696</v>
      </c>
      <c r="K362" s="172"/>
      <c r="L362" s="176">
        <f t="shared" si="78"/>
        <v>0</v>
      </c>
    </row>
    <row r="363" spans="1:12" s="188" customFormat="1" ht="20.149999999999999" customHeight="1" collapsed="1" x14ac:dyDescent="0.3">
      <c r="A363" s="162" t="s">
        <v>1989</v>
      </c>
      <c r="B363" s="164" t="s">
        <v>1651</v>
      </c>
      <c r="C363" s="191"/>
      <c r="D363" s="165"/>
      <c r="E363" s="166"/>
      <c r="F363" s="163"/>
      <c r="G363" s="163"/>
      <c r="H363" s="168">
        <f>H364</f>
        <v>0</v>
      </c>
      <c r="I363" s="166"/>
      <c r="J363" s="163"/>
      <c r="K363" s="163"/>
      <c r="L363" s="168">
        <f>L364</f>
        <v>0</v>
      </c>
    </row>
    <row r="364" spans="1:12" ht="20.149999999999999" customHeight="1" collapsed="1" x14ac:dyDescent="0.3">
      <c r="A364" s="169" t="s">
        <v>1990</v>
      </c>
      <c r="B364" s="192" t="s">
        <v>1651</v>
      </c>
      <c r="C364" s="193"/>
      <c r="D364" s="194"/>
      <c r="E364" s="228"/>
      <c r="F364" s="235" t="s">
        <v>1636</v>
      </c>
      <c r="G364" s="232"/>
      <c r="H364" s="224">
        <f>SUM(H365:H366)+(E364*G364)</f>
        <v>0</v>
      </c>
      <c r="I364" s="230">
        <v>1</v>
      </c>
      <c r="J364" s="216" t="s">
        <v>1637</v>
      </c>
      <c r="K364" s="232"/>
      <c r="L364" s="224">
        <f>SUM(L365:L366)+(I364*K364)</f>
        <v>0</v>
      </c>
    </row>
    <row r="365" spans="1:12" s="64" customFormat="1" ht="20.25" hidden="1" customHeight="1" outlineLevel="1" x14ac:dyDescent="0.3">
      <c r="A365" s="173"/>
      <c r="B365" s="838" t="s">
        <v>1991</v>
      </c>
      <c r="C365" s="839"/>
      <c r="D365" s="840"/>
      <c r="E365" s="172"/>
      <c r="F365" s="174" t="s">
        <v>1923</v>
      </c>
      <c r="G365" s="172"/>
      <c r="H365" s="176">
        <f t="shared" ref="H365:H366" si="79">E365*G365</f>
        <v>0</v>
      </c>
      <c r="I365" s="172">
        <v>1</v>
      </c>
      <c r="J365" s="174" t="s">
        <v>1696</v>
      </c>
      <c r="K365" s="172"/>
      <c r="L365" s="176">
        <f t="shared" ref="L365:L366" si="80">I365*K365</f>
        <v>0</v>
      </c>
    </row>
    <row r="366" spans="1:12" s="64" customFormat="1" ht="20.25" hidden="1" customHeight="1" outlineLevel="1" x14ac:dyDescent="0.3">
      <c r="A366" s="177"/>
      <c r="B366" s="865" t="s">
        <v>1992</v>
      </c>
      <c r="C366" s="866"/>
      <c r="D366" s="867"/>
      <c r="E366" s="179"/>
      <c r="F366" s="174" t="s">
        <v>1923</v>
      </c>
      <c r="G366" s="179"/>
      <c r="H366" s="176">
        <f t="shared" si="79"/>
        <v>0</v>
      </c>
      <c r="I366" s="179">
        <v>1</v>
      </c>
      <c r="J366" s="178" t="s">
        <v>1696</v>
      </c>
      <c r="K366" s="179"/>
      <c r="L366" s="176">
        <f t="shared" si="80"/>
        <v>0</v>
      </c>
    </row>
    <row r="367" spans="1:12" s="188" customFormat="1" ht="20.149999999999999" customHeight="1" collapsed="1" x14ac:dyDescent="0.3">
      <c r="A367" s="162" t="s">
        <v>1993</v>
      </c>
      <c r="B367" s="164" t="s">
        <v>1994</v>
      </c>
      <c r="C367" s="191"/>
      <c r="D367" s="165"/>
      <c r="E367" s="166"/>
      <c r="F367" s="163"/>
      <c r="G367" s="163"/>
      <c r="H367" s="168">
        <f>H368+H370+H377</f>
        <v>0</v>
      </c>
      <c r="I367" s="166"/>
      <c r="J367" s="163"/>
      <c r="K367" s="163"/>
      <c r="L367" s="168">
        <f>L368+L370+L377</f>
        <v>0</v>
      </c>
    </row>
    <row r="368" spans="1:12" ht="20.149999999999999" customHeight="1" collapsed="1" x14ac:dyDescent="0.3">
      <c r="A368" s="169" t="s">
        <v>1995</v>
      </c>
      <c r="B368" s="192" t="s">
        <v>1996</v>
      </c>
      <c r="C368" s="193"/>
      <c r="D368" s="194"/>
      <c r="E368" s="228"/>
      <c r="F368" s="235" t="s">
        <v>1636</v>
      </c>
      <c r="G368" s="232"/>
      <c r="H368" s="224">
        <f>SUM(H369:H369)+(E368*G368)</f>
        <v>0</v>
      </c>
      <c r="I368" s="230">
        <v>1</v>
      </c>
      <c r="J368" s="216" t="s">
        <v>1637</v>
      </c>
      <c r="K368" s="232"/>
      <c r="L368" s="224">
        <f>SUM(L369:L369)+(I368*K368)</f>
        <v>0</v>
      </c>
    </row>
    <row r="369" spans="1:12" s="64" customFormat="1" ht="20.25" hidden="1" customHeight="1" outlineLevel="1" x14ac:dyDescent="0.3">
      <c r="A369" s="170"/>
      <c r="B369" s="835" t="s">
        <v>1997</v>
      </c>
      <c r="C369" s="836"/>
      <c r="D369" s="837"/>
      <c r="E369" s="220"/>
      <c r="F369" s="220" t="s">
        <v>1923</v>
      </c>
      <c r="G369" s="220"/>
      <c r="H369" s="226"/>
      <c r="I369" s="220">
        <v>1</v>
      </c>
      <c r="J369" s="220" t="s">
        <v>1696</v>
      </c>
      <c r="K369" s="220"/>
      <c r="L369" s="226">
        <f t="shared" ref="L369:L376" si="81">I369*K369</f>
        <v>0</v>
      </c>
    </row>
    <row r="370" spans="1:12" ht="20.149999999999999" customHeight="1" collapsed="1" x14ac:dyDescent="0.3">
      <c r="A370" s="170" t="s">
        <v>1995</v>
      </c>
      <c r="B370" s="195" t="s">
        <v>1998</v>
      </c>
      <c r="C370" s="196"/>
      <c r="D370" s="197"/>
      <c r="E370" s="230"/>
      <c r="F370" s="235" t="s">
        <v>1636</v>
      </c>
      <c r="G370" s="232"/>
      <c r="H370" s="224">
        <f>SUM(H371:H376)+(E370*G370)</f>
        <v>0</v>
      </c>
      <c r="I370" s="230">
        <v>1</v>
      </c>
      <c r="J370" s="216" t="s">
        <v>1637</v>
      </c>
      <c r="K370" s="232"/>
      <c r="L370" s="224">
        <f>SUM(L371:L376)+(I370*K370)</f>
        <v>0</v>
      </c>
    </row>
    <row r="371" spans="1:12" s="64" customFormat="1" ht="20.25" hidden="1" customHeight="1" outlineLevel="1" x14ac:dyDescent="0.3">
      <c r="A371" s="170"/>
      <c r="B371" s="835" t="s">
        <v>1999</v>
      </c>
      <c r="C371" s="836"/>
      <c r="D371" s="837"/>
      <c r="E371" s="220"/>
      <c r="F371" s="220"/>
      <c r="G371" s="220"/>
      <c r="H371" s="226"/>
      <c r="I371" s="220">
        <v>1</v>
      </c>
      <c r="J371" s="220" t="s">
        <v>1696</v>
      </c>
      <c r="K371" s="220"/>
      <c r="L371" s="226">
        <f t="shared" si="81"/>
        <v>0</v>
      </c>
    </row>
    <row r="372" spans="1:12" s="64" customFormat="1" ht="20.25" hidden="1" customHeight="1" outlineLevel="1" x14ac:dyDescent="0.3">
      <c r="A372" s="170"/>
      <c r="B372" s="835" t="s">
        <v>2000</v>
      </c>
      <c r="C372" s="836"/>
      <c r="D372" s="837"/>
      <c r="E372" s="220"/>
      <c r="F372" s="220"/>
      <c r="G372" s="220"/>
      <c r="H372" s="226"/>
      <c r="I372" s="220">
        <v>1</v>
      </c>
      <c r="J372" s="220" t="s">
        <v>1696</v>
      </c>
      <c r="K372" s="220"/>
      <c r="L372" s="226">
        <f t="shared" si="81"/>
        <v>0</v>
      </c>
    </row>
    <row r="373" spans="1:12" s="64" customFormat="1" ht="20.25" hidden="1" customHeight="1" outlineLevel="1" x14ac:dyDescent="0.3">
      <c r="A373" s="170"/>
      <c r="B373" s="835" t="s">
        <v>2001</v>
      </c>
      <c r="C373" s="836"/>
      <c r="D373" s="837"/>
      <c r="E373" s="220"/>
      <c r="F373" s="220"/>
      <c r="G373" s="220"/>
      <c r="H373" s="226"/>
      <c r="I373" s="220">
        <v>1</v>
      </c>
      <c r="J373" s="220" t="s">
        <v>1696</v>
      </c>
      <c r="K373" s="220"/>
      <c r="L373" s="226">
        <f t="shared" si="81"/>
        <v>0</v>
      </c>
    </row>
    <row r="374" spans="1:12" s="64" customFormat="1" ht="20.25" hidden="1" customHeight="1" outlineLevel="1" x14ac:dyDescent="0.3">
      <c r="A374" s="170"/>
      <c r="B374" s="835" t="s">
        <v>2002</v>
      </c>
      <c r="C374" s="836"/>
      <c r="D374" s="837"/>
      <c r="E374" s="220"/>
      <c r="F374" s="220"/>
      <c r="G374" s="220"/>
      <c r="H374" s="226"/>
      <c r="I374" s="220">
        <v>1</v>
      </c>
      <c r="J374" s="220" t="s">
        <v>1696</v>
      </c>
      <c r="K374" s="220"/>
      <c r="L374" s="226">
        <f t="shared" si="81"/>
        <v>0</v>
      </c>
    </row>
    <row r="375" spans="1:12" s="64" customFormat="1" ht="20.25" hidden="1" customHeight="1" outlineLevel="1" x14ac:dyDescent="0.3">
      <c r="A375" s="170"/>
      <c r="B375" s="835" t="s">
        <v>2003</v>
      </c>
      <c r="C375" s="836"/>
      <c r="D375" s="837"/>
      <c r="E375" s="220"/>
      <c r="F375" s="220"/>
      <c r="G375" s="220"/>
      <c r="H375" s="226"/>
      <c r="I375" s="220">
        <v>1</v>
      </c>
      <c r="J375" s="220" t="s">
        <v>1696</v>
      </c>
      <c r="K375" s="220"/>
      <c r="L375" s="226">
        <f t="shared" si="81"/>
        <v>0</v>
      </c>
    </row>
    <row r="376" spans="1:12" s="64" customFormat="1" ht="20.25" hidden="1" customHeight="1" outlineLevel="1" x14ac:dyDescent="0.3">
      <c r="A376" s="170"/>
      <c r="B376" s="835" t="s">
        <v>2004</v>
      </c>
      <c r="C376" s="836"/>
      <c r="D376" s="837"/>
      <c r="E376" s="220"/>
      <c r="F376" s="220"/>
      <c r="G376" s="220"/>
      <c r="H376" s="226"/>
      <c r="I376" s="220">
        <v>1</v>
      </c>
      <c r="J376" s="220" t="s">
        <v>1696</v>
      </c>
      <c r="K376" s="220"/>
      <c r="L376" s="226">
        <f t="shared" si="81"/>
        <v>0</v>
      </c>
    </row>
    <row r="377" spans="1:12" ht="20.149999999999999" customHeight="1" collapsed="1" x14ac:dyDescent="0.3">
      <c r="A377" s="170" t="s">
        <v>1995</v>
      </c>
      <c r="B377" s="195" t="s">
        <v>2005</v>
      </c>
      <c r="C377" s="196"/>
      <c r="D377" s="197"/>
      <c r="E377" s="230"/>
      <c r="F377" s="235" t="s">
        <v>1636</v>
      </c>
      <c r="G377" s="232"/>
      <c r="H377" s="224">
        <f>SUM(H378:H382)+(E377*G377)</f>
        <v>0</v>
      </c>
      <c r="I377" s="230">
        <v>1</v>
      </c>
      <c r="J377" s="216" t="s">
        <v>1637</v>
      </c>
      <c r="K377" s="232"/>
      <c r="L377" s="224">
        <f>SUM(L378:L382)+(I377*K377)</f>
        <v>0</v>
      </c>
    </row>
    <row r="378" spans="1:12" s="64" customFormat="1" ht="20.25" hidden="1" customHeight="1" outlineLevel="1" x14ac:dyDescent="0.3">
      <c r="A378" s="173"/>
      <c r="B378" s="838" t="s">
        <v>2006</v>
      </c>
      <c r="C378" s="839"/>
      <c r="D378" s="840"/>
      <c r="E378" s="172"/>
      <c r="F378" s="174" t="s">
        <v>1923</v>
      </c>
      <c r="G378" s="172"/>
      <c r="H378" s="176">
        <f t="shared" ref="H378:H379" si="82">E378*G378</f>
        <v>0</v>
      </c>
      <c r="I378" s="172"/>
      <c r="J378" s="174"/>
      <c r="K378" s="172"/>
      <c r="L378" s="176"/>
    </row>
    <row r="379" spans="1:12" s="64" customFormat="1" ht="20.25" hidden="1" customHeight="1" outlineLevel="1" x14ac:dyDescent="0.3">
      <c r="A379" s="173"/>
      <c r="B379" s="838" t="s">
        <v>2007</v>
      </c>
      <c r="C379" s="839"/>
      <c r="D379" s="840"/>
      <c r="E379" s="172"/>
      <c r="F379" s="174" t="s">
        <v>1923</v>
      </c>
      <c r="G379" s="172"/>
      <c r="H379" s="176">
        <f t="shared" si="82"/>
        <v>0</v>
      </c>
      <c r="I379" s="172"/>
      <c r="J379" s="174"/>
      <c r="K379" s="172"/>
      <c r="L379" s="176"/>
    </row>
    <row r="380" spans="1:12" s="64" customFormat="1" ht="20.25" hidden="1" customHeight="1" outlineLevel="1" x14ac:dyDescent="0.3">
      <c r="A380" s="173"/>
      <c r="B380" s="838" t="s">
        <v>2008</v>
      </c>
      <c r="C380" s="839"/>
      <c r="D380" s="840"/>
      <c r="E380" s="172"/>
      <c r="F380" s="174"/>
      <c r="G380" s="172"/>
      <c r="H380" s="176"/>
      <c r="I380" s="172">
        <v>1</v>
      </c>
      <c r="J380" s="174" t="s">
        <v>1696</v>
      </c>
      <c r="K380" s="172"/>
      <c r="L380" s="176">
        <f t="shared" ref="L380:L381" si="83">I380*K380</f>
        <v>0</v>
      </c>
    </row>
    <row r="381" spans="1:12" s="64" customFormat="1" ht="20.25" hidden="1" customHeight="1" outlineLevel="1" x14ac:dyDescent="0.3">
      <c r="A381" s="173"/>
      <c r="B381" s="838" t="s">
        <v>2009</v>
      </c>
      <c r="C381" s="839"/>
      <c r="D381" s="840"/>
      <c r="E381" s="172"/>
      <c r="F381" s="174"/>
      <c r="G381" s="172"/>
      <c r="H381" s="176"/>
      <c r="I381" s="172">
        <v>1</v>
      </c>
      <c r="J381" s="174" t="s">
        <v>1696</v>
      </c>
      <c r="K381" s="172"/>
      <c r="L381" s="176">
        <f t="shared" si="83"/>
        <v>0</v>
      </c>
    </row>
    <row r="382" spans="1:12" s="64" customFormat="1" ht="20.25" hidden="1" customHeight="1" outlineLevel="1" x14ac:dyDescent="0.3">
      <c r="A382" s="177"/>
      <c r="B382" s="865" t="s">
        <v>2010</v>
      </c>
      <c r="C382" s="866"/>
      <c r="D382" s="867"/>
      <c r="E382" s="179"/>
      <c r="F382" s="178" t="s">
        <v>1923</v>
      </c>
      <c r="G382" s="179"/>
      <c r="H382" s="176">
        <f t="shared" ref="H382" si="84">E382*G382</f>
        <v>0</v>
      </c>
      <c r="I382" s="179"/>
      <c r="J382" s="178"/>
      <c r="K382" s="179"/>
      <c r="L382" s="185"/>
    </row>
    <row r="383" spans="1:12" s="188" customFormat="1" ht="20.149999999999999" customHeight="1" collapsed="1" x14ac:dyDescent="0.3">
      <c r="A383" s="162" t="s">
        <v>2011</v>
      </c>
      <c r="B383" s="164" t="s">
        <v>2012</v>
      </c>
      <c r="C383" s="191"/>
      <c r="D383" s="165"/>
      <c r="E383" s="166"/>
      <c r="F383" s="163"/>
      <c r="G383" s="163"/>
      <c r="H383" s="168">
        <f>H384+H389+H392</f>
        <v>0</v>
      </c>
      <c r="I383" s="166"/>
      <c r="J383" s="163"/>
      <c r="K383" s="163"/>
      <c r="L383" s="168">
        <f>L384+L389+L392</f>
        <v>0</v>
      </c>
    </row>
    <row r="384" spans="1:12" ht="20.149999999999999" customHeight="1" collapsed="1" x14ac:dyDescent="0.3">
      <c r="A384" s="169" t="s">
        <v>2013</v>
      </c>
      <c r="B384" s="192" t="s">
        <v>2014</v>
      </c>
      <c r="C384" s="193"/>
      <c r="D384" s="194"/>
      <c r="E384" s="228"/>
      <c r="F384" s="235" t="s">
        <v>1636</v>
      </c>
      <c r="G384" s="232"/>
      <c r="H384" s="224">
        <f>SUM(H385:H388)+(E384*G384)</f>
        <v>0</v>
      </c>
      <c r="I384" s="230">
        <v>1</v>
      </c>
      <c r="J384" s="216" t="s">
        <v>1637</v>
      </c>
      <c r="K384" s="232"/>
      <c r="L384" s="224">
        <f>SUM(L385:L388)+(I384*K384)</f>
        <v>0</v>
      </c>
    </row>
    <row r="385" spans="1:12" s="64" customFormat="1" ht="20.25" hidden="1" customHeight="1" outlineLevel="1" x14ac:dyDescent="0.3">
      <c r="A385" s="170"/>
      <c r="B385" s="835" t="s">
        <v>2015</v>
      </c>
      <c r="C385" s="836"/>
      <c r="D385" s="837"/>
      <c r="E385" s="220"/>
      <c r="F385" s="220" t="s">
        <v>1923</v>
      </c>
      <c r="G385" s="220"/>
      <c r="H385" s="226">
        <f t="shared" ref="H385:H388" si="85">E385*G385</f>
        <v>0</v>
      </c>
      <c r="I385" s="220"/>
      <c r="J385" s="220" t="s">
        <v>1696</v>
      </c>
      <c r="K385" s="220"/>
      <c r="L385" s="226">
        <f t="shared" ref="L385:L388" si="86">I385*K385</f>
        <v>0</v>
      </c>
    </row>
    <row r="386" spans="1:12" s="64" customFormat="1" ht="20.25" hidden="1" customHeight="1" outlineLevel="1" x14ac:dyDescent="0.3">
      <c r="A386" s="170"/>
      <c r="B386" s="835" t="s">
        <v>2016</v>
      </c>
      <c r="C386" s="836"/>
      <c r="D386" s="837"/>
      <c r="E386" s="220"/>
      <c r="F386" s="220" t="s">
        <v>1923</v>
      </c>
      <c r="G386" s="220"/>
      <c r="H386" s="226">
        <f t="shared" si="85"/>
        <v>0</v>
      </c>
      <c r="I386" s="220"/>
      <c r="J386" s="220" t="s">
        <v>1696</v>
      </c>
      <c r="K386" s="220"/>
      <c r="L386" s="226">
        <f t="shared" si="86"/>
        <v>0</v>
      </c>
    </row>
    <row r="387" spans="1:12" s="64" customFormat="1" ht="20.25" hidden="1" customHeight="1" outlineLevel="1" x14ac:dyDescent="0.3">
      <c r="A387" s="170"/>
      <c r="B387" s="835" t="s">
        <v>2017</v>
      </c>
      <c r="C387" s="836"/>
      <c r="D387" s="837"/>
      <c r="E387" s="220"/>
      <c r="F387" s="220" t="s">
        <v>1923</v>
      </c>
      <c r="G387" s="220"/>
      <c r="H387" s="226">
        <f t="shared" si="85"/>
        <v>0</v>
      </c>
      <c r="I387" s="220"/>
      <c r="J387" s="220" t="s">
        <v>1696</v>
      </c>
      <c r="K387" s="220"/>
      <c r="L387" s="226">
        <f t="shared" si="86"/>
        <v>0</v>
      </c>
    </row>
    <row r="388" spans="1:12" s="64" customFormat="1" ht="20.25" hidden="1" customHeight="1" outlineLevel="1" x14ac:dyDescent="0.3">
      <c r="A388" s="170"/>
      <c r="B388" s="835" t="s">
        <v>2018</v>
      </c>
      <c r="C388" s="836"/>
      <c r="D388" s="837"/>
      <c r="E388" s="220"/>
      <c r="F388" s="220" t="s">
        <v>1923</v>
      </c>
      <c r="G388" s="220"/>
      <c r="H388" s="226">
        <f t="shared" si="85"/>
        <v>0</v>
      </c>
      <c r="I388" s="220"/>
      <c r="J388" s="220" t="s">
        <v>1696</v>
      </c>
      <c r="K388" s="220"/>
      <c r="L388" s="226">
        <f t="shared" si="86"/>
        <v>0</v>
      </c>
    </row>
    <row r="389" spans="1:12" ht="20.149999999999999" customHeight="1" collapsed="1" x14ac:dyDescent="0.3">
      <c r="A389" s="170" t="s">
        <v>2019</v>
      </c>
      <c r="B389" s="195" t="s">
        <v>2020</v>
      </c>
      <c r="C389" s="196"/>
      <c r="D389" s="197"/>
      <c r="E389" s="230"/>
      <c r="F389" s="235" t="s">
        <v>1636</v>
      </c>
      <c r="G389" s="232"/>
      <c r="H389" s="224">
        <f>SUM(H390:H391)+(E389*G389)</f>
        <v>0</v>
      </c>
      <c r="I389" s="230">
        <v>1</v>
      </c>
      <c r="J389" s="216" t="s">
        <v>1637</v>
      </c>
      <c r="K389" s="232"/>
      <c r="L389" s="224">
        <f>SUM(L390:L391)+(I389*K389)</f>
        <v>0</v>
      </c>
    </row>
    <row r="390" spans="1:12" s="64" customFormat="1" ht="20.25" hidden="1" customHeight="1" outlineLevel="1" x14ac:dyDescent="0.3">
      <c r="A390" s="170"/>
      <c r="B390" s="835" t="s">
        <v>2021</v>
      </c>
      <c r="C390" s="836"/>
      <c r="D390" s="837"/>
      <c r="E390" s="220"/>
      <c r="F390" s="220" t="s">
        <v>1923</v>
      </c>
      <c r="G390" s="220"/>
      <c r="H390" s="226"/>
      <c r="I390" s="220"/>
      <c r="J390" s="220"/>
      <c r="K390" s="220"/>
      <c r="L390" s="226"/>
    </row>
    <row r="391" spans="1:12" s="64" customFormat="1" ht="37.5" hidden="1" customHeight="1" outlineLevel="1" x14ac:dyDescent="0.3">
      <c r="A391" s="170"/>
      <c r="B391" s="835" t="s">
        <v>2022</v>
      </c>
      <c r="C391" s="836"/>
      <c r="D391" s="837"/>
      <c r="E391" s="220"/>
      <c r="F391" s="220" t="s">
        <v>1923</v>
      </c>
      <c r="G391" s="220"/>
      <c r="H391" s="226"/>
      <c r="I391" s="220"/>
      <c r="J391" s="220"/>
      <c r="K391" s="220"/>
      <c r="L391" s="226"/>
    </row>
    <row r="392" spans="1:12" ht="20.149999999999999" customHeight="1" collapsed="1" x14ac:dyDescent="0.3">
      <c r="A392" s="170" t="s">
        <v>2019</v>
      </c>
      <c r="B392" s="195" t="s">
        <v>2023</v>
      </c>
      <c r="C392" s="196"/>
      <c r="D392" s="197"/>
      <c r="E392" s="230"/>
      <c r="F392" s="235" t="s">
        <v>1636</v>
      </c>
      <c r="G392" s="232"/>
      <c r="H392" s="224">
        <f>SUM(H393:H393)+(E392*G392)</f>
        <v>0</v>
      </c>
      <c r="I392" s="230">
        <v>1</v>
      </c>
      <c r="J392" s="216" t="s">
        <v>1637</v>
      </c>
      <c r="K392" s="232"/>
      <c r="L392" s="224">
        <f>SUM(L393:L393)+(I392*K392)</f>
        <v>0</v>
      </c>
    </row>
    <row r="393" spans="1:12" s="64" customFormat="1" ht="20.25" hidden="1" customHeight="1" outlineLevel="1" x14ac:dyDescent="0.3">
      <c r="A393" s="177"/>
      <c r="B393" s="865" t="s">
        <v>2024</v>
      </c>
      <c r="C393" s="866"/>
      <c r="D393" s="867"/>
      <c r="E393" s="179"/>
      <c r="F393" s="178"/>
      <c r="G393" s="179"/>
      <c r="H393" s="185"/>
      <c r="I393" s="179">
        <v>1</v>
      </c>
      <c r="J393" s="178" t="s">
        <v>1696</v>
      </c>
      <c r="K393" s="179"/>
      <c r="L393" s="176">
        <f t="shared" ref="L393" si="87">I393*K393</f>
        <v>0</v>
      </c>
    </row>
    <row r="394" spans="1:12" s="188" customFormat="1" ht="17.25" customHeight="1" collapsed="1" x14ac:dyDescent="0.3">
      <c r="A394" s="162" t="s">
        <v>2025</v>
      </c>
      <c r="B394" s="164" t="s">
        <v>2026</v>
      </c>
      <c r="C394" s="191"/>
      <c r="D394" s="165"/>
      <c r="E394" s="166"/>
      <c r="F394" s="163"/>
      <c r="G394" s="163"/>
      <c r="H394" s="168">
        <f t="shared" ref="H394:L394" si="88">SUM(H395:H400)</f>
        <v>0</v>
      </c>
      <c r="I394" s="166"/>
      <c r="J394" s="163"/>
      <c r="K394" s="163"/>
      <c r="L394" s="168">
        <f t="shared" si="88"/>
        <v>0</v>
      </c>
    </row>
    <row r="395" spans="1:12" ht="20.149999999999999" customHeight="1" collapsed="1" x14ac:dyDescent="0.3">
      <c r="A395" s="169" t="s">
        <v>2027</v>
      </c>
      <c r="B395" s="192" t="s">
        <v>2028</v>
      </c>
      <c r="C395" s="193"/>
      <c r="D395" s="194"/>
      <c r="E395" s="228"/>
      <c r="F395" s="235" t="s">
        <v>1636</v>
      </c>
      <c r="G395" s="232"/>
      <c r="H395" s="224">
        <f>SUM(H396:H399)+(E395*G395)</f>
        <v>0</v>
      </c>
      <c r="I395" s="230">
        <v>1</v>
      </c>
      <c r="J395" s="216" t="s">
        <v>1637</v>
      </c>
      <c r="K395" s="232"/>
      <c r="L395" s="224">
        <f>SUM(L396:L399)+(I395*K395)</f>
        <v>0</v>
      </c>
    </row>
    <row r="396" spans="1:12" s="64" customFormat="1" ht="20.25" hidden="1" customHeight="1" outlineLevel="1" x14ac:dyDescent="0.3">
      <c r="A396" s="170"/>
      <c r="B396" s="835" t="s">
        <v>2029</v>
      </c>
      <c r="C396" s="836"/>
      <c r="D396" s="837"/>
      <c r="E396" s="220"/>
      <c r="F396" s="226"/>
      <c r="G396" s="220"/>
      <c r="H396" s="226"/>
      <c r="I396" s="220">
        <v>1</v>
      </c>
      <c r="J396" s="220" t="s">
        <v>1696</v>
      </c>
      <c r="K396" s="220"/>
      <c r="L396" s="226">
        <f t="shared" ref="L396:L399" si="89">I396*K396</f>
        <v>0</v>
      </c>
    </row>
    <row r="397" spans="1:12" s="64" customFormat="1" ht="20.25" hidden="1" customHeight="1" outlineLevel="1" x14ac:dyDescent="0.3">
      <c r="A397" s="170"/>
      <c r="B397" s="835" t="s">
        <v>2030</v>
      </c>
      <c r="C397" s="836"/>
      <c r="D397" s="837"/>
      <c r="E397" s="220"/>
      <c r="F397" s="220"/>
      <c r="G397" s="220"/>
      <c r="H397" s="226"/>
      <c r="I397" s="220">
        <v>1</v>
      </c>
      <c r="J397" s="220" t="s">
        <v>1696</v>
      </c>
      <c r="K397" s="220"/>
      <c r="L397" s="226">
        <f t="shared" si="89"/>
        <v>0</v>
      </c>
    </row>
    <row r="398" spans="1:12" s="64" customFormat="1" ht="20.25" hidden="1" customHeight="1" outlineLevel="1" x14ac:dyDescent="0.3">
      <c r="A398" s="170"/>
      <c r="B398" s="835" t="s">
        <v>2031</v>
      </c>
      <c r="C398" s="836"/>
      <c r="D398" s="837"/>
      <c r="E398" s="220"/>
      <c r="F398" s="220"/>
      <c r="G398" s="220"/>
      <c r="H398" s="226"/>
      <c r="I398" s="220">
        <v>1</v>
      </c>
      <c r="J398" s="220" t="s">
        <v>1696</v>
      </c>
      <c r="K398" s="220"/>
      <c r="L398" s="226">
        <f t="shared" si="89"/>
        <v>0</v>
      </c>
    </row>
    <row r="399" spans="1:12" s="64" customFormat="1" ht="20.25" hidden="1" customHeight="1" outlineLevel="1" x14ac:dyDescent="0.3">
      <c r="A399" s="170"/>
      <c r="B399" s="835" t="s">
        <v>2032</v>
      </c>
      <c r="C399" s="836"/>
      <c r="D399" s="837"/>
      <c r="E399" s="220"/>
      <c r="F399" s="220"/>
      <c r="G399" s="220"/>
      <c r="H399" s="226"/>
      <c r="I399" s="220">
        <v>1</v>
      </c>
      <c r="J399" s="220" t="s">
        <v>1696</v>
      </c>
      <c r="K399" s="220"/>
      <c r="L399" s="226">
        <f t="shared" si="89"/>
        <v>0</v>
      </c>
    </row>
    <row r="400" spans="1:12" ht="20.149999999999999" customHeight="1" collapsed="1" x14ac:dyDescent="0.3">
      <c r="A400" s="170" t="s">
        <v>2033</v>
      </c>
      <c r="B400" s="195" t="s">
        <v>1802</v>
      </c>
      <c r="C400" s="196"/>
      <c r="D400" s="197"/>
      <c r="E400" s="230"/>
      <c r="F400" s="235" t="s">
        <v>1636</v>
      </c>
      <c r="G400" s="232"/>
      <c r="H400" s="224">
        <f>SUM(H401:H403)+(E400*G400)</f>
        <v>0</v>
      </c>
      <c r="I400" s="230">
        <v>1</v>
      </c>
      <c r="J400" s="216" t="s">
        <v>1637</v>
      </c>
      <c r="K400" s="232"/>
      <c r="L400" s="224">
        <f>SUM(L401:L403)+(I400*K400)</f>
        <v>0</v>
      </c>
    </row>
    <row r="401" spans="1:12" s="64" customFormat="1" ht="20.25" hidden="1" customHeight="1" outlineLevel="1" x14ac:dyDescent="0.3">
      <c r="A401" s="173"/>
      <c r="B401" s="838" t="s">
        <v>2034</v>
      </c>
      <c r="C401" s="839"/>
      <c r="D401" s="840"/>
      <c r="E401" s="172"/>
      <c r="F401" s="174"/>
      <c r="G401" s="172"/>
      <c r="H401" s="176"/>
      <c r="I401" s="172">
        <v>1</v>
      </c>
      <c r="J401" s="174" t="s">
        <v>1696</v>
      </c>
      <c r="K401" s="172"/>
      <c r="L401" s="176">
        <f t="shared" ref="L401:L403" si="90">I401*K401</f>
        <v>0</v>
      </c>
    </row>
    <row r="402" spans="1:12" s="64" customFormat="1" ht="20.25" hidden="1" customHeight="1" outlineLevel="1" x14ac:dyDescent="0.3">
      <c r="A402" s="173"/>
      <c r="B402" s="838" t="s">
        <v>2035</v>
      </c>
      <c r="C402" s="839"/>
      <c r="D402" s="840"/>
      <c r="E402" s="172"/>
      <c r="F402" s="174"/>
      <c r="G402" s="172"/>
      <c r="H402" s="176"/>
      <c r="I402" s="172">
        <v>1</v>
      </c>
      <c r="J402" s="174" t="s">
        <v>1696</v>
      </c>
      <c r="K402" s="172"/>
      <c r="L402" s="176">
        <f t="shared" si="90"/>
        <v>0</v>
      </c>
    </row>
    <row r="403" spans="1:12" s="64" customFormat="1" ht="33.75" hidden="1" customHeight="1" outlineLevel="1" x14ac:dyDescent="0.3">
      <c r="A403" s="177"/>
      <c r="B403" s="838" t="s">
        <v>2036</v>
      </c>
      <c r="C403" s="839"/>
      <c r="D403" s="840"/>
      <c r="E403" s="179"/>
      <c r="F403" s="174"/>
      <c r="G403" s="179"/>
      <c r="H403" s="185"/>
      <c r="I403" s="179">
        <v>1</v>
      </c>
      <c r="J403" s="178" t="s">
        <v>1696</v>
      </c>
      <c r="K403" s="179"/>
      <c r="L403" s="176">
        <f t="shared" si="90"/>
        <v>0</v>
      </c>
    </row>
    <row r="404" spans="1:12" s="188" customFormat="1" ht="17.25" customHeight="1" collapsed="1" x14ac:dyDescent="0.3">
      <c r="A404" s="162" t="s">
        <v>2037</v>
      </c>
      <c r="B404" s="164" t="s">
        <v>2038</v>
      </c>
      <c r="C404" s="191"/>
      <c r="D404" s="165"/>
      <c r="E404" s="166"/>
      <c r="F404" s="163"/>
      <c r="G404" s="163"/>
      <c r="H404" s="168">
        <f>H405+H410</f>
        <v>0</v>
      </c>
      <c r="I404" s="166"/>
      <c r="J404" s="163"/>
      <c r="K404" s="163"/>
      <c r="L404" s="168">
        <f>L405+L410</f>
        <v>0</v>
      </c>
    </row>
    <row r="405" spans="1:12" ht="20.149999999999999" customHeight="1" collapsed="1" x14ac:dyDescent="0.3">
      <c r="A405" s="169" t="s">
        <v>2039</v>
      </c>
      <c r="B405" s="192" t="s">
        <v>1362</v>
      </c>
      <c r="C405" s="193"/>
      <c r="D405" s="194"/>
      <c r="E405" s="228"/>
      <c r="F405" s="235" t="s">
        <v>1636</v>
      </c>
      <c r="G405" s="232"/>
      <c r="H405" s="224">
        <f>SUM(H406:H409)+(E405*G405)</f>
        <v>0</v>
      </c>
      <c r="I405" s="230">
        <v>1</v>
      </c>
      <c r="J405" s="216" t="s">
        <v>1637</v>
      </c>
      <c r="K405" s="232"/>
      <c r="L405" s="224">
        <f>SUM(L406:L409)+(I405*K405)</f>
        <v>0</v>
      </c>
    </row>
    <row r="406" spans="1:12" s="64" customFormat="1" ht="20.25" hidden="1" customHeight="1" outlineLevel="1" x14ac:dyDescent="0.3">
      <c r="A406" s="170"/>
      <c r="B406" s="835" t="s">
        <v>2040</v>
      </c>
      <c r="C406" s="836"/>
      <c r="D406" s="837"/>
      <c r="E406" s="220"/>
      <c r="F406" s="220"/>
      <c r="G406" s="220"/>
      <c r="H406" s="226"/>
      <c r="I406" s="220"/>
      <c r="J406" s="220"/>
      <c r="K406" s="220"/>
      <c r="L406" s="226"/>
    </row>
    <row r="407" spans="1:12" s="64" customFormat="1" ht="20.25" hidden="1" customHeight="1" outlineLevel="1" x14ac:dyDescent="0.3">
      <c r="A407" s="170"/>
      <c r="B407" s="199"/>
      <c r="C407" s="836" t="s">
        <v>2041</v>
      </c>
      <c r="D407" s="837"/>
      <c r="E407" s="220"/>
      <c r="F407" s="220"/>
      <c r="G407" s="220"/>
      <c r="H407" s="226"/>
      <c r="I407" s="220">
        <v>1</v>
      </c>
      <c r="J407" s="220" t="s">
        <v>1696</v>
      </c>
      <c r="K407" s="220"/>
      <c r="L407" s="226">
        <f t="shared" ref="L407:L409" si="91">I407*K407</f>
        <v>0</v>
      </c>
    </row>
    <row r="408" spans="1:12" s="64" customFormat="1" ht="20.25" hidden="1" customHeight="1" outlineLevel="1" x14ac:dyDescent="0.3">
      <c r="A408" s="170"/>
      <c r="B408" s="199"/>
      <c r="C408" s="836" t="s">
        <v>2042</v>
      </c>
      <c r="D408" s="837"/>
      <c r="E408" s="220"/>
      <c r="F408" s="220"/>
      <c r="G408" s="220"/>
      <c r="H408" s="226"/>
      <c r="I408" s="220">
        <v>1</v>
      </c>
      <c r="J408" s="220" t="s">
        <v>1696</v>
      </c>
      <c r="K408" s="220"/>
      <c r="L408" s="226">
        <f t="shared" si="91"/>
        <v>0</v>
      </c>
    </row>
    <row r="409" spans="1:12" s="64" customFormat="1" ht="20.25" hidden="1" customHeight="1" outlineLevel="1" x14ac:dyDescent="0.3">
      <c r="A409" s="170"/>
      <c r="B409" s="199"/>
      <c r="C409" s="836" t="s">
        <v>2043</v>
      </c>
      <c r="D409" s="837"/>
      <c r="E409" s="220"/>
      <c r="F409" s="220"/>
      <c r="G409" s="220"/>
      <c r="H409" s="226"/>
      <c r="I409" s="220">
        <v>1</v>
      </c>
      <c r="J409" s="220" t="s">
        <v>1696</v>
      </c>
      <c r="K409" s="220"/>
      <c r="L409" s="226">
        <f t="shared" si="91"/>
        <v>0</v>
      </c>
    </row>
    <row r="410" spans="1:12" ht="20.149999999999999" customHeight="1" collapsed="1" x14ac:dyDescent="0.3">
      <c r="A410" s="170" t="s">
        <v>2044</v>
      </c>
      <c r="B410" s="195" t="s">
        <v>2045</v>
      </c>
      <c r="C410" s="196"/>
      <c r="D410" s="197"/>
      <c r="E410" s="230"/>
      <c r="F410" s="235" t="s">
        <v>1636</v>
      </c>
      <c r="G410" s="232"/>
      <c r="H410" s="224">
        <f>SUM(H411:H414)+(E410*G410)</f>
        <v>0</v>
      </c>
      <c r="I410" s="230">
        <v>1</v>
      </c>
      <c r="J410" s="216" t="s">
        <v>1637</v>
      </c>
      <c r="K410" s="232"/>
      <c r="L410" s="224">
        <f>SUM(L411:L414)+(I410*K410)</f>
        <v>0</v>
      </c>
    </row>
    <row r="411" spans="1:12" s="64" customFormat="1" ht="20.25" hidden="1" customHeight="1" outlineLevel="1" x14ac:dyDescent="0.3">
      <c r="A411" s="173"/>
      <c r="B411" s="838" t="s">
        <v>2046</v>
      </c>
      <c r="C411" s="839"/>
      <c r="D411" s="840"/>
      <c r="E411" s="172"/>
      <c r="F411" s="174" t="s">
        <v>1923</v>
      </c>
      <c r="G411" s="172"/>
      <c r="H411" s="176">
        <f t="shared" ref="H411:H414" si="92">E411*G411</f>
        <v>0</v>
      </c>
      <c r="I411" s="172"/>
      <c r="J411" s="174"/>
      <c r="K411" s="172"/>
      <c r="L411" s="176"/>
    </row>
    <row r="412" spans="1:12" s="64" customFormat="1" ht="20.25" hidden="1" customHeight="1" outlineLevel="1" x14ac:dyDescent="0.3">
      <c r="A412" s="173"/>
      <c r="B412" s="838" t="s">
        <v>2047</v>
      </c>
      <c r="C412" s="839"/>
      <c r="D412" s="840"/>
      <c r="E412" s="172"/>
      <c r="F412" s="174" t="s">
        <v>1923</v>
      </c>
      <c r="G412" s="172"/>
      <c r="H412" s="176">
        <f t="shared" si="92"/>
        <v>0</v>
      </c>
      <c r="I412" s="172"/>
      <c r="J412" s="174"/>
      <c r="K412" s="172"/>
      <c r="L412" s="176"/>
    </row>
    <row r="413" spans="1:12" s="64" customFormat="1" ht="20.25" hidden="1" customHeight="1" outlineLevel="1" x14ac:dyDescent="0.3">
      <c r="A413" s="173"/>
      <c r="B413" s="838" t="s">
        <v>2048</v>
      </c>
      <c r="C413" s="839"/>
      <c r="D413" s="840"/>
      <c r="E413" s="172"/>
      <c r="F413" s="174" t="s">
        <v>1923</v>
      </c>
      <c r="G413" s="172"/>
      <c r="H413" s="176">
        <f t="shared" si="92"/>
        <v>0</v>
      </c>
      <c r="I413" s="172"/>
      <c r="J413" s="174"/>
      <c r="K413" s="172"/>
      <c r="L413" s="176"/>
    </row>
    <row r="414" spans="1:12" s="64" customFormat="1" ht="20.25" hidden="1" customHeight="1" outlineLevel="1" x14ac:dyDescent="0.3">
      <c r="A414" s="177"/>
      <c r="B414" s="865" t="s">
        <v>2049</v>
      </c>
      <c r="C414" s="866"/>
      <c r="D414" s="867"/>
      <c r="E414" s="179"/>
      <c r="F414" s="174" t="s">
        <v>1923</v>
      </c>
      <c r="G414" s="179"/>
      <c r="H414" s="176">
        <f t="shared" si="92"/>
        <v>0</v>
      </c>
      <c r="I414" s="179"/>
      <c r="J414" s="178"/>
      <c r="K414" s="179"/>
      <c r="L414" s="185"/>
    </row>
    <row r="415" spans="1:12" s="188" customFormat="1" ht="18" customHeight="1" collapsed="1" x14ac:dyDescent="0.3">
      <c r="A415" s="162" t="s">
        <v>2050</v>
      </c>
      <c r="B415" s="164" t="s">
        <v>2051</v>
      </c>
      <c r="C415" s="191"/>
      <c r="D415" s="165"/>
      <c r="E415" s="166"/>
      <c r="F415" s="163"/>
      <c r="G415" s="163"/>
      <c r="H415" s="168">
        <f>H416+H424+H429+H434+H441+H444+H447</f>
        <v>0</v>
      </c>
      <c r="I415" s="166"/>
      <c r="J415" s="163"/>
      <c r="K415" s="163"/>
      <c r="L415" s="168">
        <f>L416+L424+L429+L434+L441+L444+L447</f>
        <v>0</v>
      </c>
    </row>
    <row r="416" spans="1:12" ht="21" customHeight="1" collapsed="1" x14ac:dyDescent="0.3">
      <c r="A416" s="169" t="s">
        <v>2052</v>
      </c>
      <c r="B416" s="192" t="s">
        <v>2053</v>
      </c>
      <c r="C416" s="193"/>
      <c r="D416" s="194"/>
      <c r="E416" s="228"/>
      <c r="F416" s="235" t="s">
        <v>1636</v>
      </c>
      <c r="G416" s="232"/>
      <c r="H416" s="224">
        <f>SUM(H417:H423)+(E416*G416)</f>
        <v>0</v>
      </c>
      <c r="I416" s="230">
        <v>1</v>
      </c>
      <c r="J416" s="216" t="s">
        <v>1637</v>
      </c>
      <c r="K416" s="232"/>
      <c r="L416" s="224">
        <f>SUM(L417:L423)+(I416*K416)</f>
        <v>0</v>
      </c>
    </row>
    <row r="417" spans="1:12" s="64" customFormat="1" ht="20.25" hidden="1" customHeight="1" outlineLevel="1" x14ac:dyDescent="0.3">
      <c r="A417" s="170"/>
      <c r="B417" s="835" t="s">
        <v>2054</v>
      </c>
      <c r="C417" s="836"/>
      <c r="D417" s="837"/>
      <c r="E417" s="220"/>
      <c r="F417" s="220" t="s">
        <v>1923</v>
      </c>
      <c r="G417" s="220"/>
      <c r="H417" s="226">
        <f t="shared" ref="H417:H423" si="93">E417*G417</f>
        <v>0</v>
      </c>
      <c r="I417" s="220"/>
      <c r="J417" s="220" t="s">
        <v>1696</v>
      </c>
      <c r="K417" s="220"/>
      <c r="L417" s="226">
        <f t="shared" ref="L417:L423" si="94">I417*K417</f>
        <v>0</v>
      </c>
    </row>
    <row r="418" spans="1:12" s="64" customFormat="1" ht="20.25" hidden="1" customHeight="1" outlineLevel="1" x14ac:dyDescent="0.3">
      <c r="A418" s="170"/>
      <c r="B418" s="835" t="s">
        <v>2055</v>
      </c>
      <c r="C418" s="836"/>
      <c r="D418" s="837"/>
      <c r="E418" s="220"/>
      <c r="F418" s="220" t="s">
        <v>1923</v>
      </c>
      <c r="G418" s="220"/>
      <c r="H418" s="226">
        <f t="shared" si="93"/>
        <v>0</v>
      </c>
      <c r="I418" s="220"/>
      <c r="J418" s="220" t="s">
        <v>1696</v>
      </c>
      <c r="K418" s="220"/>
      <c r="L418" s="226">
        <f t="shared" si="94"/>
        <v>0</v>
      </c>
    </row>
    <row r="419" spans="1:12" s="64" customFormat="1" ht="20.25" hidden="1" customHeight="1" outlineLevel="1" x14ac:dyDescent="0.3">
      <c r="A419" s="170"/>
      <c r="B419" s="835" t="s">
        <v>2056</v>
      </c>
      <c r="C419" s="836"/>
      <c r="D419" s="837"/>
      <c r="E419" s="220"/>
      <c r="F419" s="220" t="s">
        <v>1923</v>
      </c>
      <c r="G419" s="220"/>
      <c r="H419" s="226">
        <f t="shared" si="93"/>
        <v>0</v>
      </c>
      <c r="I419" s="220"/>
      <c r="J419" s="220" t="s">
        <v>1696</v>
      </c>
      <c r="K419" s="220"/>
      <c r="L419" s="226">
        <f t="shared" si="94"/>
        <v>0</v>
      </c>
    </row>
    <row r="420" spans="1:12" s="64" customFormat="1" ht="20.25" hidden="1" customHeight="1" outlineLevel="1" x14ac:dyDescent="0.3">
      <c r="A420" s="170"/>
      <c r="B420" s="835" t="s">
        <v>2057</v>
      </c>
      <c r="C420" s="836"/>
      <c r="D420" s="837"/>
      <c r="E420" s="220"/>
      <c r="F420" s="220" t="s">
        <v>1923</v>
      </c>
      <c r="G420" s="220"/>
      <c r="H420" s="226">
        <f t="shared" si="93"/>
        <v>0</v>
      </c>
      <c r="I420" s="220"/>
      <c r="J420" s="220" t="s">
        <v>1696</v>
      </c>
      <c r="K420" s="220"/>
      <c r="L420" s="226">
        <f t="shared" si="94"/>
        <v>0</v>
      </c>
    </row>
    <row r="421" spans="1:12" s="64" customFormat="1" ht="20.25" hidden="1" customHeight="1" outlineLevel="1" x14ac:dyDescent="0.3">
      <c r="A421" s="170"/>
      <c r="B421" s="835" t="s">
        <v>2058</v>
      </c>
      <c r="C421" s="836"/>
      <c r="D421" s="837"/>
      <c r="E421" s="220"/>
      <c r="F421" s="220" t="s">
        <v>1923</v>
      </c>
      <c r="G421" s="220"/>
      <c r="H421" s="226">
        <f t="shared" si="93"/>
        <v>0</v>
      </c>
      <c r="I421" s="220"/>
      <c r="J421" s="220" t="s">
        <v>1696</v>
      </c>
      <c r="K421" s="220"/>
      <c r="L421" s="226">
        <f t="shared" si="94"/>
        <v>0</v>
      </c>
    </row>
    <row r="422" spans="1:12" s="64" customFormat="1" ht="20.25" hidden="1" customHeight="1" outlineLevel="1" x14ac:dyDescent="0.3">
      <c r="A422" s="170"/>
      <c r="B422" s="835" t="s">
        <v>2059</v>
      </c>
      <c r="C422" s="836"/>
      <c r="D422" s="837"/>
      <c r="E422" s="220"/>
      <c r="F422" s="220" t="s">
        <v>1923</v>
      </c>
      <c r="G422" s="220"/>
      <c r="H422" s="226">
        <f t="shared" si="93"/>
        <v>0</v>
      </c>
      <c r="I422" s="220"/>
      <c r="J422" s="220" t="s">
        <v>1696</v>
      </c>
      <c r="K422" s="220"/>
      <c r="L422" s="226">
        <f t="shared" si="94"/>
        <v>0</v>
      </c>
    </row>
    <row r="423" spans="1:12" s="64" customFormat="1" ht="20.25" hidden="1" customHeight="1" outlineLevel="1" x14ac:dyDescent="0.3">
      <c r="A423" s="170"/>
      <c r="B423" s="835" t="s">
        <v>2060</v>
      </c>
      <c r="C423" s="836"/>
      <c r="D423" s="837"/>
      <c r="E423" s="220"/>
      <c r="F423" s="220" t="s">
        <v>1923</v>
      </c>
      <c r="G423" s="220"/>
      <c r="H423" s="226">
        <f t="shared" si="93"/>
        <v>0</v>
      </c>
      <c r="I423" s="220"/>
      <c r="J423" s="220" t="s">
        <v>1696</v>
      </c>
      <c r="K423" s="220"/>
      <c r="L423" s="226">
        <f t="shared" si="94"/>
        <v>0</v>
      </c>
    </row>
    <row r="424" spans="1:12" ht="20.149999999999999" customHeight="1" collapsed="1" x14ac:dyDescent="0.3">
      <c r="A424" s="170" t="s">
        <v>2061</v>
      </c>
      <c r="B424" s="195" t="s">
        <v>2062</v>
      </c>
      <c r="C424" s="196"/>
      <c r="D424" s="197"/>
      <c r="E424" s="230"/>
      <c r="F424" s="235" t="s">
        <v>1636</v>
      </c>
      <c r="G424" s="232"/>
      <c r="H424" s="224">
        <f>SUM(H425:H428)+(E424*G424)</f>
        <v>0</v>
      </c>
      <c r="I424" s="230">
        <v>1</v>
      </c>
      <c r="J424" s="216" t="s">
        <v>1637</v>
      </c>
      <c r="K424" s="232"/>
      <c r="L424" s="224">
        <f>SUM(L425:L428)+(I424*K424)</f>
        <v>0</v>
      </c>
    </row>
    <row r="425" spans="1:12" s="64" customFormat="1" ht="20.25" hidden="1" customHeight="1" outlineLevel="1" x14ac:dyDescent="0.3">
      <c r="A425" s="170"/>
      <c r="B425" s="835" t="s">
        <v>2063</v>
      </c>
      <c r="C425" s="836"/>
      <c r="D425" s="837"/>
      <c r="E425" s="220"/>
      <c r="F425" s="220" t="s">
        <v>1923</v>
      </c>
      <c r="G425" s="220"/>
      <c r="H425" s="226">
        <f t="shared" ref="H425:H428" si="95">E425*G425</f>
        <v>0</v>
      </c>
      <c r="I425" s="220"/>
      <c r="J425" s="220" t="s">
        <v>1696</v>
      </c>
      <c r="K425" s="220"/>
      <c r="L425" s="226">
        <f t="shared" ref="L425:L428" si="96">I425*K425</f>
        <v>0</v>
      </c>
    </row>
    <row r="426" spans="1:12" s="64" customFormat="1" ht="20.25" hidden="1" customHeight="1" outlineLevel="1" x14ac:dyDescent="0.3">
      <c r="A426" s="170"/>
      <c r="B426" s="835" t="s">
        <v>2064</v>
      </c>
      <c r="C426" s="836"/>
      <c r="D426" s="837"/>
      <c r="E426" s="220"/>
      <c r="F426" s="220" t="s">
        <v>1923</v>
      </c>
      <c r="G426" s="220"/>
      <c r="H426" s="226">
        <f t="shared" si="95"/>
        <v>0</v>
      </c>
      <c r="I426" s="220"/>
      <c r="J426" s="220" t="s">
        <v>1696</v>
      </c>
      <c r="K426" s="220"/>
      <c r="L426" s="226">
        <f t="shared" si="96"/>
        <v>0</v>
      </c>
    </row>
    <row r="427" spans="1:12" s="64" customFormat="1" ht="20.25" hidden="1" customHeight="1" outlineLevel="1" x14ac:dyDescent="0.3">
      <c r="A427" s="170"/>
      <c r="B427" s="835" t="s">
        <v>2059</v>
      </c>
      <c r="C427" s="836"/>
      <c r="D427" s="837"/>
      <c r="E427" s="220"/>
      <c r="F427" s="220" t="s">
        <v>1923</v>
      </c>
      <c r="G427" s="220"/>
      <c r="H427" s="226">
        <f t="shared" si="95"/>
        <v>0</v>
      </c>
      <c r="I427" s="220"/>
      <c r="J427" s="220" t="s">
        <v>1696</v>
      </c>
      <c r="K427" s="220"/>
      <c r="L427" s="226">
        <f t="shared" si="96"/>
        <v>0</v>
      </c>
    </row>
    <row r="428" spans="1:12" s="64" customFormat="1" ht="20.25" hidden="1" customHeight="1" outlineLevel="1" x14ac:dyDescent="0.3">
      <c r="A428" s="170"/>
      <c r="B428" s="835" t="s">
        <v>2060</v>
      </c>
      <c r="C428" s="836"/>
      <c r="D428" s="837"/>
      <c r="E428" s="220"/>
      <c r="F428" s="220" t="s">
        <v>1923</v>
      </c>
      <c r="G428" s="220"/>
      <c r="H428" s="226">
        <f t="shared" si="95"/>
        <v>0</v>
      </c>
      <c r="I428" s="220"/>
      <c r="J428" s="220" t="s">
        <v>1696</v>
      </c>
      <c r="K428" s="220"/>
      <c r="L428" s="226">
        <f t="shared" si="96"/>
        <v>0</v>
      </c>
    </row>
    <row r="429" spans="1:12" ht="20.149999999999999" customHeight="1" collapsed="1" x14ac:dyDescent="0.3">
      <c r="A429" s="170" t="s">
        <v>2065</v>
      </c>
      <c r="B429" s="195" t="s">
        <v>2066</v>
      </c>
      <c r="C429" s="196"/>
      <c r="D429" s="197"/>
      <c r="E429" s="230"/>
      <c r="F429" s="235" t="s">
        <v>1636</v>
      </c>
      <c r="G429" s="232"/>
      <c r="H429" s="224">
        <f>SUM(H430:H433)+(E429*G429)</f>
        <v>0</v>
      </c>
      <c r="I429" s="230">
        <v>1</v>
      </c>
      <c r="J429" s="216" t="s">
        <v>1637</v>
      </c>
      <c r="K429" s="232"/>
      <c r="L429" s="224">
        <f>SUM(L430:L433)+(I429*K429)</f>
        <v>0</v>
      </c>
    </row>
    <row r="430" spans="1:12" s="64" customFormat="1" ht="20.25" hidden="1" customHeight="1" outlineLevel="1" x14ac:dyDescent="0.3">
      <c r="A430" s="170"/>
      <c r="B430" s="835" t="s">
        <v>2067</v>
      </c>
      <c r="C430" s="836"/>
      <c r="D430" s="837"/>
      <c r="E430" s="220"/>
      <c r="F430" s="220" t="s">
        <v>1923</v>
      </c>
      <c r="G430" s="220"/>
      <c r="H430" s="226">
        <f t="shared" ref="H430:H433" si="97">E430*G430</f>
        <v>0</v>
      </c>
      <c r="I430" s="220"/>
      <c r="J430" s="220" t="s">
        <v>1696</v>
      </c>
      <c r="K430" s="220"/>
      <c r="L430" s="226">
        <f t="shared" ref="L430:L433" si="98">I430*K430</f>
        <v>0</v>
      </c>
    </row>
    <row r="431" spans="1:12" s="64" customFormat="1" ht="20.25" hidden="1" customHeight="1" outlineLevel="1" x14ac:dyDescent="0.3">
      <c r="A431" s="170"/>
      <c r="B431" s="835" t="s">
        <v>2068</v>
      </c>
      <c r="C431" s="836"/>
      <c r="D431" s="837"/>
      <c r="E431" s="220"/>
      <c r="F431" s="220" t="s">
        <v>1923</v>
      </c>
      <c r="G431" s="220"/>
      <c r="H431" s="226">
        <f t="shared" si="97"/>
        <v>0</v>
      </c>
      <c r="I431" s="220"/>
      <c r="J431" s="220" t="s">
        <v>1696</v>
      </c>
      <c r="K431" s="220"/>
      <c r="L431" s="226">
        <f t="shared" si="98"/>
        <v>0</v>
      </c>
    </row>
    <row r="432" spans="1:12" s="64" customFormat="1" ht="20.25" hidden="1" customHeight="1" outlineLevel="1" x14ac:dyDescent="0.3">
      <c r="A432" s="170"/>
      <c r="B432" s="835" t="s">
        <v>2059</v>
      </c>
      <c r="C432" s="836"/>
      <c r="D432" s="837"/>
      <c r="E432" s="220"/>
      <c r="F432" s="220" t="s">
        <v>1923</v>
      </c>
      <c r="G432" s="220"/>
      <c r="H432" s="226">
        <f t="shared" si="97"/>
        <v>0</v>
      </c>
      <c r="I432" s="220"/>
      <c r="J432" s="220" t="s">
        <v>1696</v>
      </c>
      <c r="K432" s="220"/>
      <c r="L432" s="226">
        <f t="shared" si="98"/>
        <v>0</v>
      </c>
    </row>
    <row r="433" spans="1:12" s="64" customFormat="1" ht="20.25" hidden="1" customHeight="1" outlineLevel="1" x14ac:dyDescent="0.3">
      <c r="A433" s="170"/>
      <c r="B433" s="835" t="s">
        <v>2060</v>
      </c>
      <c r="C433" s="836"/>
      <c r="D433" s="837"/>
      <c r="E433" s="220"/>
      <c r="F433" s="220" t="s">
        <v>1923</v>
      </c>
      <c r="G433" s="220"/>
      <c r="H433" s="226">
        <f t="shared" si="97"/>
        <v>0</v>
      </c>
      <c r="I433" s="220"/>
      <c r="J433" s="220" t="s">
        <v>1696</v>
      </c>
      <c r="K433" s="220"/>
      <c r="L433" s="226">
        <f t="shared" si="98"/>
        <v>0</v>
      </c>
    </row>
    <row r="434" spans="1:12" ht="20.149999999999999" customHeight="1" collapsed="1" x14ac:dyDescent="0.3">
      <c r="A434" s="170" t="s">
        <v>2069</v>
      </c>
      <c r="B434" s="849" t="s">
        <v>2070</v>
      </c>
      <c r="C434" s="850"/>
      <c r="D434" s="851"/>
      <c r="E434" s="230"/>
      <c r="F434" s="235" t="s">
        <v>1636</v>
      </c>
      <c r="G434" s="232"/>
      <c r="H434" s="224">
        <f>SUM(H435:H440)+(E434*G434)</f>
        <v>0</v>
      </c>
      <c r="I434" s="230">
        <v>1</v>
      </c>
      <c r="J434" s="216" t="s">
        <v>1637</v>
      </c>
      <c r="K434" s="232"/>
      <c r="L434" s="224">
        <f>SUM(L435:L440)+(I434*K434)</f>
        <v>0</v>
      </c>
    </row>
    <row r="435" spans="1:12" s="64" customFormat="1" ht="20.25" hidden="1" customHeight="1" outlineLevel="1" x14ac:dyDescent="0.3">
      <c r="A435" s="170"/>
      <c r="B435" s="835" t="s">
        <v>2071</v>
      </c>
      <c r="C435" s="836"/>
      <c r="D435" s="837"/>
      <c r="E435" s="220"/>
      <c r="F435" s="220" t="s">
        <v>1923</v>
      </c>
      <c r="G435" s="220"/>
      <c r="H435" s="226">
        <f t="shared" ref="H435:H440" si="99">E435*G435</f>
        <v>0</v>
      </c>
      <c r="I435" s="220"/>
      <c r="J435" s="220" t="s">
        <v>1696</v>
      </c>
      <c r="K435" s="220"/>
      <c r="L435" s="226">
        <f t="shared" ref="L435:L440" si="100">I435*K435</f>
        <v>0</v>
      </c>
    </row>
    <row r="436" spans="1:12" s="64" customFormat="1" ht="20.25" hidden="1" customHeight="1" outlineLevel="1" x14ac:dyDescent="0.3">
      <c r="A436" s="170"/>
      <c r="B436" s="835" t="s">
        <v>2072</v>
      </c>
      <c r="C436" s="836"/>
      <c r="D436" s="837"/>
      <c r="E436" s="220"/>
      <c r="F436" s="220" t="s">
        <v>1923</v>
      </c>
      <c r="G436" s="220"/>
      <c r="H436" s="226">
        <f t="shared" si="99"/>
        <v>0</v>
      </c>
      <c r="I436" s="220"/>
      <c r="J436" s="220" t="s">
        <v>1696</v>
      </c>
      <c r="K436" s="220"/>
      <c r="L436" s="226">
        <f t="shared" si="100"/>
        <v>0</v>
      </c>
    </row>
    <row r="437" spans="1:12" s="64" customFormat="1" ht="20.25" hidden="1" customHeight="1" outlineLevel="1" x14ac:dyDescent="0.3">
      <c r="A437" s="170"/>
      <c r="B437" s="835" t="s">
        <v>2073</v>
      </c>
      <c r="C437" s="836"/>
      <c r="D437" s="837"/>
      <c r="E437" s="220"/>
      <c r="F437" s="220" t="s">
        <v>1923</v>
      </c>
      <c r="G437" s="220"/>
      <c r="H437" s="226">
        <f t="shared" si="99"/>
        <v>0</v>
      </c>
      <c r="I437" s="220"/>
      <c r="J437" s="220" t="s">
        <v>1696</v>
      </c>
      <c r="K437" s="220"/>
      <c r="L437" s="226">
        <f t="shared" si="100"/>
        <v>0</v>
      </c>
    </row>
    <row r="438" spans="1:12" s="64" customFormat="1" ht="20.25" hidden="1" customHeight="1" outlineLevel="1" x14ac:dyDescent="0.3">
      <c r="A438" s="170"/>
      <c r="B438" s="835" t="s">
        <v>2074</v>
      </c>
      <c r="C438" s="836"/>
      <c r="D438" s="837"/>
      <c r="E438" s="220"/>
      <c r="F438" s="220" t="s">
        <v>1923</v>
      </c>
      <c r="G438" s="220"/>
      <c r="H438" s="226">
        <f t="shared" si="99"/>
        <v>0</v>
      </c>
      <c r="I438" s="220"/>
      <c r="J438" s="220" t="s">
        <v>1696</v>
      </c>
      <c r="K438" s="220"/>
      <c r="L438" s="226">
        <f t="shared" si="100"/>
        <v>0</v>
      </c>
    </row>
    <row r="439" spans="1:12" s="64" customFormat="1" ht="20.25" hidden="1" customHeight="1" outlineLevel="1" x14ac:dyDescent="0.3">
      <c r="A439" s="170"/>
      <c r="B439" s="835" t="s">
        <v>2059</v>
      </c>
      <c r="C439" s="836"/>
      <c r="D439" s="837"/>
      <c r="E439" s="220"/>
      <c r="F439" s="220" t="s">
        <v>1923</v>
      </c>
      <c r="G439" s="220"/>
      <c r="H439" s="226">
        <f t="shared" si="99"/>
        <v>0</v>
      </c>
      <c r="I439" s="220"/>
      <c r="J439" s="220" t="s">
        <v>1696</v>
      </c>
      <c r="K439" s="220"/>
      <c r="L439" s="226">
        <f t="shared" si="100"/>
        <v>0</v>
      </c>
    </row>
    <row r="440" spans="1:12" s="64" customFormat="1" ht="20.25" hidden="1" customHeight="1" outlineLevel="1" x14ac:dyDescent="0.3">
      <c r="A440" s="170"/>
      <c r="B440" s="835" t="s">
        <v>2060</v>
      </c>
      <c r="C440" s="836"/>
      <c r="D440" s="837"/>
      <c r="E440" s="220"/>
      <c r="F440" s="220" t="s">
        <v>1923</v>
      </c>
      <c r="G440" s="220"/>
      <c r="H440" s="226">
        <f t="shared" si="99"/>
        <v>0</v>
      </c>
      <c r="I440" s="220"/>
      <c r="J440" s="220" t="s">
        <v>1696</v>
      </c>
      <c r="K440" s="220"/>
      <c r="L440" s="226">
        <f t="shared" si="100"/>
        <v>0</v>
      </c>
    </row>
    <row r="441" spans="1:12" ht="20.149999999999999" customHeight="1" collapsed="1" x14ac:dyDescent="0.3">
      <c r="A441" s="170" t="s">
        <v>2075</v>
      </c>
      <c r="B441" s="195" t="s">
        <v>2076</v>
      </c>
      <c r="C441" s="196"/>
      <c r="D441" s="197"/>
      <c r="E441" s="230"/>
      <c r="F441" s="235" t="s">
        <v>1636</v>
      </c>
      <c r="G441" s="232"/>
      <c r="H441" s="224">
        <f>SUM(H442:H443)+(E441*G441)</f>
        <v>0</v>
      </c>
      <c r="I441" s="230">
        <v>1</v>
      </c>
      <c r="J441" s="216" t="s">
        <v>1637</v>
      </c>
      <c r="K441" s="232"/>
      <c r="L441" s="224">
        <f>SUM(L442:L443)+(I441*K441)</f>
        <v>0</v>
      </c>
    </row>
    <row r="442" spans="1:12" s="64" customFormat="1" ht="20.25" hidden="1" customHeight="1" outlineLevel="1" x14ac:dyDescent="0.3">
      <c r="A442" s="170"/>
      <c r="B442" s="835" t="s">
        <v>2077</v>
      </c>
      <c r="C442" s="836"/>
      <c r="D442" s="837"/>
      <c r="E442" s="220"/>
      <c r="F442" s="220" t="s">
        <v>1923</v>
      </c>
      <c r="G442" s="220"/>
      <c r="H442" s="226">
        <f t="shared" ref="H442:H443" si="101">E442*G442</f>
        <v>0</v>
      </c>
      <c r="I442" s="220"/>
      <c r="J442" s="220" t="s">
        <v>1696</v>
      </c>
      <c r="K442" s="220"/>
      <c r="L442" s="226">
        <f t="shared" ref="L442:L443" si="102">I442*K442</f>
        <v>0</v>
      </c>
    </row>
    <row r="443" spans="1:12" s="64" customFormat="1" ht="20.25" hidden="1" customHeight="1" outlineLevel="1" x14ac:dyDescent="0.3">
      <c r="A443" s="170"/>
      <c r="B443" s="835" t="s">
        <v>2078</v>
      </c>
      <c r="C443" s="836"/>
      <c r="D443" s="837"/>
      <c r="E443" s="220"/>
      <c r="F443" s="220" t="s">
        <v>1923</v>
      </c>
      <c r="G443" s="220"/>
      <c r="H443" s="226">
        <f t="shared" si="101"/>
        <v>0</v>
      </c>
      <c r="I443" s="220"/>
      <c r="J443" s="220" t="s">
        <v>1696</v>
      </c>
      <c r="K443" s="220"/>
      <c r="L443" s="226">
        <f t="shared" si="102"/>
        <v>0</v>
      </c>
    </row>
    <row r="444" spans="1:12" ht="20.149999999999999" customHeight="1" collapsed="1" x14ac:dyDescent="0.3">
      <c r="A444" s="170" t="s">
        <v>2079</v>
      </c>
      <c r="B444" s="195" t="s">
        <v>2080</v>
      </c>
      <c r="C444" s="196"/>
      <c r="D444" s="197"/>
      <c r="E444" s="230"/>
      <c r="F444" s="235" t="s">
        <v>1636</v>
      </c>
      <c r="G444" s="232"/>
      <c r="H444" s="224">
        <f>SUM(H445:H446)+(E444*G444)</f>
        <v>0</v>
      </c>
      <c r="I444" s="230">
        <v>1</v>
      </c>
      <c r="J444" s="216" t="s">
        <v>1637</v>
      </c>
      <c r="K444" s="232"/>
      <c r="L444" s="224">
        <f>SUM(L445:L446)+(I444*K444)</f>
        <v>0</v>
      </c>
    </row>
    <row r="445" spans="1:12" s="64" customFormat="1" ht="20.25" hidden="1" customHeight="1" outlineLevel="1" x14ac:dyDescent="0.3">
      <c r="A445" s="170"/>
      <c r="B445" s="835" t="s">
        <v>2081</v>
      </c>
      <c r="C445" s="836"/>
      <c r="D445" s="837"/>
      <c r="E445" s="220"/>
      <c r="F445" s="220" t="s">
        <v>1696</v>
      </c>
      <c r="G445" s="220"/>
      <c r="H445" s="226">
        <f t="shared" ref="H445:H446" si="103">E445*G445</f>
        <v>0</v>
      </c>
      <c r="I445" s="220"/>
      <c r="J445" s="220" t="s">
        <v>1696</v>
      </c>
      <c r="K445" s="220"/>
      <c r="L445" s="226">
        <f t="shared" ref="L445:L446" si="104">I445*K445</f>
        <v>0</v>
      </c>
    </row>
    <row r="446" spans="1:12" s="64" customFormat="1" ht="20.25" hidden="1" customHeight="1" outlineLevel="1" x14ac:dyDescent="0.3">
      <c r="A446" s="170"/>
      <c r="B446" s="835" t="s">
        <v>2082</v>
      </c>
      <c r="C446" s="836"/>
      <c r="D446" s="837"/>
      <c r="E446" s="220"/>
      <c r="F446" s="220" t="s">
        <v>1696</v>
      </c>
      <c r="G446" s="220"/>
      <c r="H446" s="226">
        <f t="shared" si="103"/>
        <v>0</v>
      </c>
      <c r="I446" s="220"/>
      <c r="J446" s="220" t="s">
        <v>1696</v>
      </c>
      <c r="K446" s="220"/>
      <c r="L446" s="226">
        <f t="shared" si="104"/>
        <v>0</v>
      </c>
    </row>
    <row r="447" spans="1:12" ht="20.149999999999999" customHeight="1" collapsed="1" x14ac:dyDescent="0.3">
      <c r="A447" s="170" t="s">
        <v>2083</v>
      </c>
      <c r="B447" s="195" t="s">
        <v>2084</v>
      </c>
      <c r="C447" s="196"/>
      <c r="D447" s="197"/>
      <c r="E447" s="230"/>
      <c r="F447" s="235" t="s">
        <v>1636</v>
      </c>
      <c r="G447" s="232"/>
      <c r="H447" s="224">
        <f>SUM(H448:H451)+(E447*G447)</f>
        <v>0</v>
      </c>
      <c r="I447" s="230">
        <v>1</v>
      </c>
      <c r="J447" s="216" t="s">
        <v>1637</v>
      </c>
      <c r="K447" s="232"/>
      <c r="L447" s="224">
        <f>SUM(L448:L451)+(I447*K447)</f>
        <v>0</v>
      </c>
    </row>
    <row r="448" spans="1:12" s="64" customFormat="1" ht="20.25" hidden="1" customHeight="1" outlineLevel="1" x14ac:dyDescent="0.3">
      <c r="A448" s="170"/>
      <c r="B448" s="835" t="s">
        <v>2085</v>
      </c>
      <c r="C448" s="836"/>
      <c r="D448" s="837"/>
      <c r="E448" s="172"/>
      <c r="F448" s="172" t="s">
        <v>1696</v>
      </c>
      <c r="G448" s="172"/>
      <c r="H448" s="181">
        <f t="shared" ref="H448:H451" si="105">E448*G448</f>
        <v>0</v>
      </c>
      <c r="I448" s="172"/>
      <c r="J448" s="172" t="s">
        <v>1696</v>
      </c>
      <c r="K448" s="172"/>
      <c r="L448" s="181">
        <f t="shared" ref="L448:L451" si="106">I448*K448</f>
        <v>0</v>
      </c>
    </row>
    <row r="449" spans="1:12" s="64" customFormat="1" ht="20.25" hidden="1" customHeight="1" outlineLevel="1" x14ac:dyDescent="0.3">
      <c r="A449" s="170"/>
      <c r="B449" s="835" t="s">
        <v>2086</v>
      </c>
      <c r="C449" s="836"/>
      <c r="D449" s="837"/>
      <c r="E449" s="172"/>
      <c r="F449" s="172" t="s">
        <v>1696</v>
      </c>
      <c r="G449" s="172"/>
      <c r="H449" s="181">
        <f t="shared" si="105"/>
        <v>0</v>
      </c>
      <c r="I449" s="172"/>
      <c r="J449" s="172" t="s">
        <v>1696</v>
      </c>
      <c r="K449" s="172"/>
      <c r="L449" s="181">
        <f t="shared" si="106"/>
        <v>0</v>
      </c>
    </row>
    <row r="450" spans="1:12" s="64" customFormat="1" ht="20.25" hidden="1" customHeight="1" outlineLevel="1" x14ac:dyDescent="0.3">
      <c r="A450" s="170"/>
      <c r="B450" s="835" t="s">
        <v>2087</v>
      </c>
      <c r="C450" s="836"/>
      <c r="D450" s="837"/>
      <c r="E450" s="172"/>
      <c r="F450" s="172" t="s">
        <v>1696</v>
      </c>
      <c r="G450" s="172"/>
      <c r="H450" s="181">
        <f t="shared" si="105"/>
        <v>0</v>
      </c>
      <c r="I450" s="172"/>
      <c r="J450" s="172" t="s">
        <v>1696</v>
      </c>
      <c r="K450" s="172"/>
      <c r="L450" s="181">
        <f t="shared" si="106"/>
        <v>0</v>
      </c>
    </row>
    <row r="451" spans="1:12" s="64" customFormat="1" ht="20.25" hidden="1" customHeight="1" outlineLevel="1" x14ac:dyDescent="0.3">
      <c r="A451" s="202"/>
      <c r="B451" s="876" t="s">
        <v>2088</v>
      </c>
      <c r="C451" s="877"/>
      <c r="D451" s="878"/>
      <c r="E451" s="179"/>
      <c r="F451" s="179" t="s">
        <v>1696</v>
      </c>
      <c r="G451" s="179"/>
      <c r="H451" s="181">
        <f t="shared" si="105"/>
        <v>0</v>
      </c>
      <c r="I451" s="179"/>
      <c r="J451" s="179" t="s">
        <v>1696</v>
      </c>
      <c r="K451" s="179"/>
      <c r="L451" s="181">
        <f t="shared" si="106"/>
        <v>0</v>
      </c>
    </row>
    <row r="452" spans="1:12" ht="20.149999999999999" customHeight="1" collapsed="1" x14ac:dyDescent="0.3">
      <c r="A452" s="144"/>
      <c r="B452" s="203" t="s">
        <v>2089</v>
      </c>
      <c r="C452" s="204"/>
      <c r="D452" s="205"/>
      <c r="E452" s="206"/>
      <c r="F452" s="207"/>
      <c r="G452" s="207"/>
      <c r="H452" s="208">
        <f>H41+H7</f>
        <v>0</v>
      </c>
      <c r="I452" s="206"/>
      <c r="J452" s="207"/>
      <c r="K452" s="207"/>
      <c r="L452" s="208">
        <f>L41+L7</f>
        <v>0</v>
      </c>
    </row>
    <row r="453" spans="1:12" ht="20.149999999999999" customHeight="1" x14ac:dyDescent="0.3">
      <c r="A453" s="144"/>
      <c r="B453" s="203" t="s">
        <v>2090</v>
      </c>
      <c r="C453" s="204"/>
      <c r="D453" s="205"/>
      <c r="E453" s="206"/>
      <c r="F453" s="207"/>
      <c r="G453" s="207"/>
      <c r="H453" s="208"/>
      <c r="I453" s="206"/>
      <c r="J453" s="207"/>
      <c r="K453" s="207"/>
      <c r="L453" s="208">
        <f>L6+H6</f>
        <v>0</v>
      </c>
    </row>
    <row r="454" spans="1:12" x14ac:dyDescent="0.3">
      <c r="A454" s="209"/>
      <c r="B454" s="210"/>
      <c r="C454" s="210"/>
      <c r="D454" s="210"/>
      <c r="E454" s="121"/>
      <c r="F454" s="210"/>
      <c r="G454" s="210"/>
      <c r="H454" s="210"/>
      <c r="I454" s="121"/>
      <c r="J454" s="210"/>
      <c r="K454" s="210"/>
      <c r="L454" s="210"/>
    </row>
  </sheetData>
  <mergeCells count="375">
    <mergeCell ref="B449:D449"/>
    <mergeCell ref="B450:D450"/>
    <mergeCell ref="B451:D451"/>
    <mergeCell ref="B440:D440"/>
    <mergeCell ref="B442:D442"/>
    <mergeCell ref="B443:D443"/>
    <mergeCell ref="B445:D445"/>
    <mergeCell ref="B446:D446"/>
    <mergeCell ref="B448:D448"/>
    <mergeCell ref="B434:D434"/>
    <mergeCell ref="B435:D435"/>
    <mergeCell ref="B436:D436"/>
    <mergeCell ref="B437:D437"/>
    <mergeCell ref="B438:D438"/>
    <mergeCell ref="B439:D439"/>
    <mergeCell ref="B427:D427"/>
    <mergeCell ref="B428:D428"/>
    <mergeCell ref="B430:D430"/>
    <mergeCell ref="B431:D431"/>
    <mergeCell ref="B432:D432"/>
    <mergeCell ref="B433:D433"/>
    <mergeCell ref="B420:D420"/>
    <mergeCell ref="B421:D421"/>
    <mergeCell ref="B422:D422"/>
    <mergeCell ref="B423:D423"/>
    <mergeCell ref="B425:D425"/>
    <mergeCell ref="B426:D426"/>
    <mergeCell ref="B412:D412"/>
    <mergeCell ref="B413:D413"/>
    <mergeCell ref="B414:D414"/>
    <mergeCell ref="B417:D417"/>
    <mergeCell ref="B418:D418"/>
    <mergeCell ref="B419:D419"/>
    <mergeCell ref="B403:D403"/>
    <mergeCell ref="B406:D406"/>
    <mergeCell ref="C407:D407"/>
    <mergeCell ref="C408:D408"/>
    <mergeCell ref="C409:D409"/>
    <mergeCell ref="B411:D411"/>
    <mergeCell ref="B396:D396"/>
    <mergeCell ref="B397:D397"/>
    <mergeCell ref="B398:D398"/>
    <mergeCell ref="B399:D399"/>
    <mergeCell ref="B401:D401"/>
    <mergeCell ref="B402:D402"/>
    <mergeCell ref="B386:D386"/>
    <mergeCell ref="B387:D387"/>
    <mergeCell ref="B388:D388"/>
    <mergeCell ref="B390:D390"/>
    <mergeCell ref="B391:D391"/>
    <mergeCell ref="B393:D393"/>
    <mergeCell ref="B378:D378"/>
    <mergeCell ref="B379:D379"/>
    <mergeCell ref="B380:D380"/>
    <mergeCell ref="B381:D381"/>
    <mergeCell ref="B382:D382"/>
    <mergeCell ref="B385:D385"/>
    <mergeCell ref="B371:D371"/>
    <mergeCell ref="B372:D372"/>
    <mergeCell ref="B373:D373"/>
    <mergeCell ref="B374:D374"/>
    <mergeCell ref="B375:D375"/>
    <mergeCell ref="B376:D376"/>
    <mergeCell ref="B360:D360"/>
    <mergeCell ref="B361:D361"/>
    <mergeCell ref="B362:D362"/>
    <mergeCell ref="B365:D365"/>
    <mergeCell ref="B366:D366"/>
    <mergeCell ref="B369:D369"/>
    <mergeCell ref="B354:D354"/>
    <mergeCell ref="B355:D355"/>
    <mergeCell ref="B356:D356"/>
    <mergeCell ref="B357:D357"/>
    <mergeCell ref="C358:D358"/>
    <mergeCell ref="B359:D359"/>
    <mergeCell ref="C348:D348"/>
    <mergeCell ref="B349:D349"/>
    <mergeCell ref="B350:D350"/>
    <mergeCell ref="B351:D351"/>
    <mergeCell ref="B352:D352"/>
    <mergeCell ref="C353:D353"/>
    <mergeCell ref="B341:D341"/>
    <mergeCell ref="C343:D343"/>
    <mergeCell ref="B344:D344"/>
    <mergeCell ref="B345:D345"/>
    <mergeCell ref="B346:D346"/>
    <mergeCell ref="B347:D347"/>
    <mergeCell ref="B335:D335"/>
    <mergeCell ref="B336:D336"/>
    <mergeCell ref="C337:D337"/>
    <mergeCell ref="B338:D338"/>
    <mergeCell ref="B339:D339"/>
    <mergeCell ref="B340:D340"/>
    <mergeCell ref="B329:D329"/>
    <mergeCell ref="B330:D330"/>
    <mergeCell ref="B331:D331"/>
    <mergeCell ref="C332:D332"/>
    <mergeCell ref="B333:D333"/>
    <mergeCell ref="B334:D334"/>
    <mergeCell ref="B323:D323"/>
    <mergeCell ref="B324:D324"/>
    <mergeCell ref="B325:D325"/>
    <mergeCell ref="B326:D326"/>
    <mergeCell ref="C327:D327"/>
    <mergeCell ref="B328:D328"/>
    <mergeCell ref="B314:D314"/>
    <mergeCell ref="B315:D315"/>
    <mergeCell ref="B316:D316"/>
    <mergeCell ref="B317:D317"/>
    <mergeCell ref="B319:D319"/>
    <mergeCell ref="C322:D322"/>
    <mergeCell ref="B307:D307"/>
    <mergeCell ref="B308:D308"/>
    <mergeCell ref="B310:D310"/>
    <mergeCell ref="B311:D311"/>
    <mergeCell ref="B312:D312"/>
    <mergeCell ref="B313:D313"/>
    <mergeCell ref="B300:D300"/>
    <mergeCell ref="B301:D301"/>
    <mergeCell ref="B302:D302"/>
    <mergeCell ref="B304:D304"/>
    <mergeCell ref="B305:D305"/>
    <mergeCell ref="B306:D306"/>
    <mergeCell ref="B294:D294"/>
    <mergeCell ref="B295:D295"/>
    <mergeCell ref="B296:D296"/>
    <mergeCell ref="B297:D297"/>
    <mergeCell ref="B298:D298"/>
    <mergeCell ref="B299:D299"/>
    <mergeCell ref="B283:D283"/>
    <mergeCell ref="B284:D284"/>
    <mergeCell ref="B285:D285"/>
    <mergeCell ref="B286:D286"/>
    <mergeCell ref="B287:D287"/>
    <mergeCell ref="B288:D288"/>
    <mergeCell ref="B277:D277"/>
    <mergeCell ref="B278:D278"/>
    <mergeCell ref="B279:D279"/>
    <mergeCell ref="B280:D280"/>
    <mergeCell ref="B281:D281"/>
    <mergeCell ref="B282:D282"/>
    <mergeCell ref="B267:D267"/>
    <mergeCell ref="B269:D269"/>
    <mergeCell ref="B270:D270"/>
    <mergeCell ref="B271:D271"/>
    <mergeCell ref="B272:D272"/>
    <mergeCell ref="B275:D275"/>
    <mergeCell ref="B260:D260"/>
    <mergeCell ref="B262:D262"/>
    <mergeCell ref="B263:D263"/>
    <mergeCell ref="B264:D264"/>
    <mergeCell ref="B265:D265"/>
    <mergeCell ref="B266:D266"/>
    <mergeCell ref="B254:D254"/>
    <mergeCell ref="B255:D255"/>
    <mergeCell ref="B256:D256"/>
    <mergeCell ref="B257:D257"/>
    <mergeCell ref="B258:D258"/>
    <mergeCell ref="B259:D259"/>
    <mergeCell ref="B246:D246"/>
    <mergeCell ref="B248:D248"/>
    <mergeCell ref="B249:D249"/>
    <mergeCell ref="B250:D250"/>
    <mergeCell ref="B251:D251"/>
    <mergeCell ref="B252:D252"/>
    <mergeCell ref="B240:D240"/>
    <mergeCell ref="B241:D241"/>
    <mergeCell ref="B242:D242"/>
    <mergeCell ref="B243:D243"/>
    <mergeCell ref="B244:D244"/>
    <mergeCell ref="B245:D245"/>
    <mergeCell ref="B231:D231"/>
    <mergeCell ref="B233:D233"/>
    <mergeCell ref="B234:D234"/>
    <mergeCell ref="B235:D235"/>
    <mergeCell ref="B236:D236"/>
    <mergeCell ref="B237:D237"/>
    <mergeCell ref="B225:D225"/>
    <mergeCell ref="B226:D226"/>
    <mergeCell ref="B227:D227"/>
    <mergeCell ref="B228:D228"/>
    <mergeCell ref="B229:D229"/>
    <mergeCell ref="B230:D230"/>
    <mergeCell ref="B218:D218"/>
    <mergeCell ref="B219:D219"/>
    <mergeCell ref="B220:D220"/>
    <mergeCell ref="B222:D222"/>
    <mergeCell ref="B223:D223"/>
    <mergeCell ref="B224:D224"/>
    <mergeCell ref="B212:D212"/>
    <mergeCell ref="B213:D213"/>
    <mergeCell ref="B214:D214"/>
    <mergeCell ref="B215:D215"/>
    <mergeCell ref="B216:D216"/>
    <mergeCell ref="B217:D217"/>
    <mergeCell ref="B205:D205"/>
    <mergeCell ref="B206:D206"/>
    <mergeCell ref="C208:D208"/>
    <mergeCell ref="B209:D209"/>
    <mergeCell ref="B210:D210"/>
    <mergeCell ref="B211:D211"/>
    <mergeCell ref="B198:D198"/>
    <mergeCell ref="B199:D199"/>
    <mergeCell ref="B201:D201"/>
    <mergeCell ref="B202:D202"/>
    <mergeCell ref="B203:D203"/>
    <mergeCell ref="B204:D204"/>
    <mergeCell ref="B189:D189"/>
    <mergeCell ref="B190:D190"/>
    <mergeCell ref="B193:D193"/>
    <mergeCell ref="B194:D194"/>
    <mergeCell ref="B196:D196"/>
    <mergeCell ref="B197:D197"/>
    <mergeCell ref="B183:D183"/>
    <mergeCell ref="B184:D184"/>
    <mergeCell ref="B185:D185"/>
    <mergeCell ref="B186:D186"/>
    <mergeCell ref="B187:D187"/>
    <mergeCell ref="B188:D188"/>
    <mergeCell ref="B176:D176"/>
    <mergeCell ref="B177:D177"/>
    <mergeCell ref="B178:D178"/>
    <mergeCell ref="B179:D179"/>
    <mergeCell ref="B180:D180"/>
    <mergeCell ref="B182:D182"/>
    <mergeCell ref="B169:D169"/>
    <mergeCell ref="B170:D170"/>
    <mergeCell ref="B171:D171"/>
    <mergeCell ref="B172:D172"/>
    <mergeCell ref="B173:D173"/>
    <mergeCell ref="B174:D174"/>
    <mergeCell ref="B162:D162"/>
    <mergeCell ref="B163:D163"/>
    <mergeCell ref="B164:D164"/>
    <mergeCell ref="B165:D165"/>
    <mergeCell ref="B167:D167"/>
    <mergeCell ref="B168:D168"/>
    <mergeCell ref="B153:D153"/>
    <mergeCell ref="B154:D154"/>
    <mergeCell ref="B155:D155"/>
    <mergeCell ref="B158:D158"/>
    <mergeCell ref="B159:D159"/>
    <mergeCell ref="B160:D160"/>
    <mergeCell ref="B147:D147"/>
    <mergeCell ref="B148:D148"/>
    <mergeCell ref="B149:D149"/>
    <mergeCell ref="B150:D150"/>
    <mergeCell ref="B151:D151"/>
    <mergeCell ref="B152:D152"/>
    <mergeCell ref="B141:D141"/>
    <mergeCell ref="B142:D142"/>
    <mergeCell ref="B143:D143"/>
    <mergeCell ref="B144:D144"/>
    <mergeCell ref="B145:D145"/>
    <mergeCell ref="B146:D146"/>
    <mergeCell ref="B135:D135"/>
    <mergeCell ref="B136:D136"/>
    <mergeCell ref="B137:D137"/>
    <mergeCell ref="B138:D138"/>
    <mergeCell ref="B139:D139"/>
    <mergeCell ref="B140:D140"/>
    <mergeCell ref="B129:D129"/>
    <mergeCell ref="B130:D130"/>
    <mergeCell ref="B131:D131"/>
    <mergeCell ref="B132:D132"/>
    <mergeCell ref="B133:D133"/>
    <mergeCell ref="B134:D134"/>
    <mergeCell ref="B123:D123"/>
    <mergeCell ref="B124:D124"/>
    <mergeCell ref="B125:D125"/>
    <mergeCell ref="B126:D126"/>
    <mergeCell ref="B127:D127"/>
    <mergeCell ref="B128:D128"/>
    <mergeCell ref="B117:D117"/>
    <mergeCell ref="B118:D118"/>
    <mergeCell ref="B119:D119"/>
    <mergeCell ref="B120:D120"/>
    <mergeCell ref="B121:D121"/>
    <mergeCell ref="B122:D122"/>
    <mergeCell ref="B111:D111"/>
    <mergeCell ref="B112:D112"/>
    <mergeCell ref="B113:D113"/>
    <mergeCell ref="B114:D114"/>
    <mergeCell ref="B115:D115"/>
    <mergeCell ref="B116:D116"/>
    <mergeCell ref="B105:D105"/>
    <mergeCell ref="B106:D106"/>
    <mergeCell ref="B107:D107"/>
    <mergeCell ref="B108:D108"/>
    <mergeCell ref="B109:D109"/>
    <mergeCell ref="B110:D110"/>
    <mergeCell ref="B86:D86"/>
    <mergeCell ref="B87:D87"/>
    <mergeCell ref="B88:D88"/>
    <mergeCell ref="B102:D102"/>
    <mergeCell ref="B103:D103"/>
    <mergeCell ref="B104:D104"/>
    <mergeCell ref="B80:D80"/>
    <mergeCell ref="B81:D81"/>
    <mergeCell ref="B82:D82"/>
    <mergeCell ref="B83:D83"/>
    <mergeCell ref="B84:D84"/>
    <mergeCell ref="B85:D85"/>
    <mergeCell ref="B74:D74"/>
    <mergeCell ref="B75:D75"/>
    <mergeCell ref="B76:D76"/>
    <mergeCell ref="B77:D77"/>
    <mergeCell ref="B78:D78"/>
    <mergeCell ref="B79:D79"/>
    <mergeCell ref="B68:D68"/>
    <mergeCell ref="B69:D69"/>
    <mergeCell ref="B70:D70"/>
    <mergeCell ref="B71:D71"/>
    <mergeCell ref="B72:D72"/>
    <mergeCell ref="B73:D73"/>
    <mergeCell ref="B62:D62"/>
    <mergeCell ref="B63:D63"/>
    <mergeCell ref="B64:D64"/>
    <mergeCell ref="B65:D65"/>
    <mergeCell ref="B66:D66"/>
    <mergeCell ref="B67:D67"/>
    <mergeCell ref="B56:D56"/>
    <mergeCell ref="B57:D57"/>
    <mergeCell ref="B58:D58"/>
    <mergeCell ref="B59:D59"/>
    <mergeCell ref="B60:D60"/>
    <mergeCell ref="B61:D61"/>
    <mergeCell ref="B50:D50"/>
    <mergeCell ref="B51:D51"/>
    <mergeCell ref="B52:D52"/>
    <mergeCell ref="B53:D53"/>
    <mergeCell ref="B54:D54"/>
    <mergeCell ref="B55:D55"/>
    <mergeCell ref="B44:D44"/>
    <mergeCell ref="B45:D45"/>
    <mergeCell ref="B46:D46"/>
    <mergeCell ref="B47:D47"/>
    <mergeCell ref="B48:D48"/>
    <mergeCell ref="B49:D49"/>
    <mergeCell ref="B38:D38"/>
    <mergeCell ref="B39:D39"/>
    <mergeCell ref="B40:D40"/>
    <mergeCell ref="B41:D41"/>
    <mergeCell ref="B42:D42"/>
    <mergeCell ref="B43:D43"/>
    <mergeCell ref="B32:D32"/>
    <mergeCell ref="B33:D33"/>
    <mergeCell ref="B34:D34"/>
    <mergeCell ref="B35:D35"/>
    <mergeCell ref="B36:D36"/>
    <mergeCell ref="B37:D37"/>
    <mergeCell ref="B24:D24"/>
    <mergeCell ref="B26:D26"/>
    <mergeCell ref="B28:D28"/>
    <mergeCell ref="B29:D29"/>
    <mergeCell ref="B30:D30"/>
    <mergeCell ref="B31:D31"/>
    <mergeCell ref="B21:D21"/>
    <mergeCell ref="B22:C22"/>
    <mergeCell ref="B23:D23"/>
    <mergeCell ref="B12:D12"/>
    <mergeCell ref="B13:D13"/>
    <mergeCell ref="B14:D14"/>
    <mergeCell ref="B15:D15"/>
    <mergeCell ref="B16:D16"/>
    <mergeCell ref="B17:D17"/>
    <mergeCell ref="E1:L2"/>
    <mergeCell ref="E3:H3"/>
    <mergeCell ref="I3:L3"/>
    <mergeCell ref="B9:D9"/>
    <mergeCell ref="B10:D10"/>
    <mergeCell ref="B11:D11"/>
    <mergeCell ref="B18:D18"/>
    <mergeCell ref="B19:D19"/>
    <mergeCell ref="B20:D20"/>
  </mergeCells>
  <pageMargins left="0.70866141732283472" right="0.70866141732283472" top="0.74803149606299213" bottom="0.74803149606299213" header="0.31496062992125984" footer="0.31496062992125984"/>
  <pageSetup paperSize="9" scale="78" orientation="portrait" useFirstPageNumber="1" r:id="rId1"/>
  <headerFooter>
    <oddFooter>&amp;CPage 1 / &amp;P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908328-195B-4637-A50A-2CEA771E9451}">
  <sheetPr>
    <pageSetUpPr fitToPage="1"/>
  </sheetPr>
  <dimension ref="A1:CM158"/>
  <sheetViews>
    <sheetView view="pageBreakPreview" topLeftCell="A58" zoomScaleNormal="100" zoomScaleSheetLayoutView="100" workbookViewId="0">
      <selection activeCell="E78" sqref="E78"/>
    </sheetView>
  </sheetViews>
  <sheetFormatPr defaultColWidth="9.1796875" defaultRowHeight="13" x14ac:dyDescent="0.3"/>
  <cols>
    <col min="1" max="1" width="5.7265625" style="575" customWidth="1"/>
    <col min="2" max="2" width="54" style="575" customWidth="1"/>
    <col min="3" max="3" width="9.1796875" style="575"/>
    <col min="4" max="4" width="8.26953125" style="575" customWidth="1"/>
    <col min="5" max="5" width="10.81640625" style="575" customWidth="1"/>
    <col min="6" max="6" width="12.81640625" style="575" customWidth="1"/>
    <col min="7" max="7" width="9.1796875" style="575" customWidth="1"/>
    <col min="8" max="18" width="9.1796875" style="575" hidden="1" customWidth="1"/>
    <col min="19" max="43" width="9.1796875" style="575" customWidth="1"/>
    <col min="44" max="16384" width="9.1796875" style="575"/>
  </cols>
  <sheetData>
    <row r="1" spans="1:6" ht="28.5" customHeight="1" x14ac:dyDescent="0.3">
      <c r="A1" s="484" t="s">
        <v>49</v>
      </c>
      <c r="B1" s="592"/>
      <c r="C1" s="592"/>
      <c r="D1" s="592"/>
      <c r="E1" s="591"/>
      <c r="F1" s="590"/>
    </row>
    <row r="2" spans="1:6" ht="28.5" customHeight="1" x14ac:dyDescent="0.3">
      <c r="A2" s="589"/>
      <c r="B2" s="588"/>
      <c r="C2" s="628" t="s">
        <v>1629</v>
      </c>
      <c r="D2" s="628" t="s">
        <v>1630</v>
      </c>
      <c r="E2" s="627" t="s">
        <v>1631</v>
      </c>
      <c r="F2" s="626" t="s">
        <v>2091</v>
      </c>
    </row>
    <row r="3" spans="1:6" ht="17.25" customHeight="1" x14ac:dyDescent="0.3">
      <c r="A3" s="603"/>
      <c r="B3" s="612" t="s">
        <v>2092</v>
      </c>
      <c r="C3" s="625"/>
      <c r="D3" s="625"/>
      <c r="E3" s="624"/>
      <c r="F3" s="623"/>
    </row>
    <row r="4" spans="1:6" s="499" customFormat="1" ht="33" customHeight="1" x14ac:dyDescent="0.3">
      <c r="A4" s="504"/>
      <c r="B4" s="678" t="s">
        <v>2093</v>
      </c>
      <c r="C4" s="502"/>
      <c r="D4" s="502"/>
      <c r="E4" s="501"/>
      <c r="F4" s="500"/>
    </row>
    <row r="5" spans="1:6" s="499" customFormat="1" ht="57" customHeight="1" x14ac:dyDescent="0.3">
      <c r="A5" s="504"/>
      <c r="B5" s="678" t="s">
        <v>2094</v>
      </c>
      <c r="C5" s="502"/>
      <c r="D5" s="502"/>
      <c r="E5" s="501"/>
      <c r="F5" s="500"/>
    </row>
    <row r="6" spans="1:6" ht="17.25" customHeight="1" x14ac:dyDescent="0.3">
      <c r="A6" s="603"/>
      <c r="B6" s="612" t="s">
        <v>2095</v>
      </c>
      <c r="C6" s="491"/>
      <c r="D6" s="491"/>
      <c r="E6" s="607"/>
      <c r="F6" s="606"/>
    </row>
    <row r="7" spans="1:6" ht="17.25" customHeight="1" x14ac:dyDescent="0.3">
      <c r="A7" s="603"/>
      <c r="B7" s="612" t="s">
        <v>2096</v>
      </c>
      <c r="C7" s="491"/>
      <c r="D7" s="491"/>
      <c r="E7" s="607"/>
      <c r="F7" s="606"/>
    </row>
    <row r="8" spans="1:6" ht="17.25" customHeight="1" x14ac:dyDescent="0.3">
      <c r="A8" s="603"/>
      <c r="B8" s="622" t="s">
        <v>2097</v>
      </c>
      <c r="C8" s="491"/>
      <c r="D8" s="491"/>
      <c r="E8" s="607"/>
      <c r="F8" s="606"/>
    </row>
    <row r="9" spans="1:6" s="533" customFormat="1" ht="17.25" customHeight="1" x14ac:dyDescent="0.3">
      <c r="A9" s="618"/>
      <c r="B9" s="617" t="s">
        <v>2098</v>
      </c>
      <c r="C9" s="616"/>
      <c r="D9" s="616"/>
      <c r="E9" s="615"/>
      <c r="F9" s="614"/>
    </row>
    <row r="10" spans="1:6" s="38" customFormat="1" ht="28.5" customHeight="1" x14ac:dyDescent="0.3">
      <c r="A10" s="618" t="s">
        <v>2099</v>
      </c>
      <c r="B10" s="620" t="s">
        <v>2100</v>
      </c>
      <c r="C10" s="502">
        <v>1</v>
      </c>
      <c r="D10" s="502" t="s">
        <v>1637</v>
      </c>
      <c r="E10" s="598">
        <v>0</v>
      </c>
      <c r="F10" s="597">
        <f>C10*E10</f>
        <v>0</v>
      </c>
    </row>
    <row r="11" spans="1:6" ht="17.25" customHeight="1" x14ac:dyDescent="0.3">
      <c r="A11" s="603"/>
      <c r="B11" s="612" t="s">
        <v>2101</v>
      </c>
      <c r="C11" s="491"/>
      <c r="D11" s="491"/>
      <c r="E11" s="607"/>
      <c r="F11" s="606"/>
    </row>
    <row r="12" spans="1:6" ht="17.25" customHeight="1" x14ac:dyDescent="0.3">
      <c r="A12" s="603"/>
      <c r="B12" s="655" t="s">
        <v>2102</v>
      </c>
      <c r="C12" s="491"/>
      <c r="D12" s="491"/>
      <c r="E12" s="607"/>
      <c r="F12" s="606"/>
    </row>
    <row r="13" spans="1:6" ht="17.25" customHeight="1" x14ac:dyDescent="0.3">
      <c r="A13" s="603"/>
      <c r="B13" s="654" t="s">
        <v>2103</v>
      </c>
      <c r="C13" s="664"/>
      <c r="D13" s="664"/>
      <c r="E13" s="664"/>
      <c r="F13" s="666"/>
    </row>
    <row r="14" spans="1:6" ht="28.5" customHeight="1" x14ac:dyDescent="0.3">
      <c r="A14" s="603" t="s">
        <v>2104</v>
      </c>
      <c r="B14" s="648" t="s">
        <v>2105</v>
      </c>
      <c r="C14" s="664">
        <v>7550</v>
      </c>
      <c r="D14" s="664" t="s">
        <v>2106</v>
      </c>
      <c r="E14" s="663">
        <v>0</v>
      </c>
      <c r="F14" s="662">
        <f>C14*E14</f>
        <v>0</v>
      </c>
    </row>
    <row r="15" spans="1:6" ht="28.5" customHeight="1" x14ac:dyDescent="0.3">
      <c r="A15" s="603" t="s">
        <v>2107</v>
      </c>
      <c r="B15" s="648" t="s">
        <v>2108</v>
      </c>
      <c r="C15" s="664">
        <v>75</v>
      </c>
      <c r="D15" s="664" t="s">
        <v>2106</v>
      </c>
      <c r="E15" s="663">
        <v>0</v>
      </c>
      <c r="F15" s="662">
        <f>C15*E15</f>
        <v>0</v>
      </c>
    </row>
    <row r="16" spans="1:6" ht="17.25" customHeight="1" x14ac:dyDescent="0.3">
      <c r="A16" s="603"/>
      <c r="B16" s="655" t="s">
        <v>2109</v>
      </c>
      <c r="C16" s="491"/>
      <c r="D16" s="491"/>
      <c r="E16" s="607"/>
      <c r="F16" s="606"/>
    </row>
    <row r="17" spans="1:91" s="661" customFormat="1" ht="17.25" customHeight="1" x14ac:dyDescent="0.35">
      <c r="A17" s="665"/>
      <c r="B17" s="654" t="s">
        <v>2110</v>
      </c>
      <c r="C17" s="664"/>
      <c r="D17" s="664"/>
      <c r="E17" s="664"/>
      <c r="F17" s="666"/>
    </row>
    <row r="18" spans="1:91" s="661" customFormat="1" ht="28.5" customHeight="1" x14ac:dyDescent="0.35">
      <c r="A18" s="665" t="s">
        <v>2111</v>
      </c>
      <c r="B18" s="648" t="s">
        <v>2112</v>
      </c>
      <c r="C18" s="664">
        <f>C14</f>
        <v>7550</v>
      </c>
      <c r="D18" s="664" t="s">
        <v>2106</v>
      </c>
      <c r="E18" s="663">
        <v>0</v>
      </c>
      <c r="F18" s="662">
        <f>C18*E18</f>
        <v>0</v>
      </c>
    </row>
    <row r="19" spans="1:91" s="661" customFormat="1" ht="28.5" customHeight="1" x14ac:dyDescent="0.35">
      <c r="A19" s="665" t="s">
        <v>2113</v>
      </c>
      <c r="B19" s="648" t="s">
        <v>2112</v>
      </c>
      <c r="C19" s="664">
        <f>C15</f>
        <v>75</v>
      </c>
      <c r="D19" s="664" t="s">
        <v>2106</v>
      </c>
      <c r="E19" s="663">
        <v>0</v>
      </c>
      <c r="F19" s="662">
        <f>C19*E19</f>
        <v>0</v>
      </c>
    </row>
    <row r="20" spans="1:91" s="661" customFormat="1" ht="17.25" customHeight="1" x14ac:dyDescent="0.35">
      <c r="A20" s="665"/>
      <c r="B20" s="654" t="s">
        <v>2114</v>
      </c>
      <c r="C20" s="664"/>
      <c r="D20" s="664"/>
      <c r="E20" s="664"/>
      <c r="F20" s="666"/>
    </row>
    <row r="21" spans="1:91" s="661" customFormat="1" ht="30.75" customHeight="1" x14ac:dyDescent="0.3">
      <c r="A21" s="665" t="s">
        <v>2115</v>
      </c>
      <c r="B21" s="648" t="s">
        <v>2116</v>
      </c>
      <c r="C21" s="664">
        <v>4532</v>
      </c>
      <c r="D21" s="664" t="s">
        <v>2117</v>
      </c>
      <c r="E21" s="663">
        <v>0</v>
      </c>
      <c r="F21" s="662">
        <f>C21*E21</f>
        <v>0</v>
      </c>
      <c r="H21" s="485"/>
      <c r="I21" s="656"/>
      <c r="J21" s="602"/>
    </row>
    <row r="22" spans="1:91" s="661" customFormat="1" ht="30.75" customHeight="1" x14ac:dyDescent="0.35">
      <c r="A22" s="665" t="s">
        <v>2118</v>
      </c>
      <c r="B22" s="648" t="s">
        <v>2119</v>
      </c>
      <c r="C22" s="664">
        <v>3</v>
      </c>
      <c r="D22" s="664" t="s">
        <v>2117</v>
      </c>
      <c r="E22" s="663">
        <v>0</v>
      </c>
      <c r="F22" s="662">
        <f>C22*E22</f>
        <v>0</v>
      </c>
    </row>
    <row r="23" spans="1:91" ht="17.25" customHeight="1" x14ac:dyDescent="0.3">
      <c r="A23" s="603"/>
      <c r="B23" s="660" t="s">
        <v>2120</v>
      </c>
      <c r="C23" s="491"/>
      <c r="D23" s="491"/>
      <c r="E23" s="601"/>
      <c r="F23" s="600"/>
      <c r="K23" s="485"/>
      <c r="L23" s="485"/>
      <c r="M23" s="485"/>
      <c r="N23" s="485"/>
      <c r="P23" s="485"/>
      <c r="Q23" s="485"/>
      <c r="R23" s="485"/>
      <c r="S23" s="485"/>
      <c r="T23" s="485"/>
      <c r="U23" s="485"/>
      <c r="W23" s="485"/>
      <c r="X23" s="485"/>
      <c r="Y23" s="485"/>
      <c r="Z23" s="485"/>
      <c r="AA23" s="485"/>
      <c r="AB23" s="485"/>
      <c r="AE23" s="485"/>
      <c r="AF23" s="485"/>
      <c r="AG23" s="485"/>
      <c r="AH23" s="485"/>
      <c r="AI23" s="485"/>
      <c r="AJ23" s="485"/>
      <c r="AM23" s="485"/>
      <c r="AN23" s="485"/>
      <c r="AO23" s="485"/>
      <c r="AP23" s="485"/>
      <c r="AQ23" s="485"/>
      <c r="AR23" s="485"/>
      <c r="AT23" s="485"/>
      <c r="AU23" s="485"/>
      <c r="AV23" s="485"/>
      <c r="AW23" s="485"/>
      <c r="AX23" s="485"/>
      <c r="AY23" s="485"/>
      <c r="BB23" s="485"/>
      <c r="BC23" s="485"/>
      <c r="BD23" s="485"/>
      <c r="BE23" s="485"/>
      <c r="BF23" s="485"/>
      <c r="BG23" s="485"/>
      <c r="BJ23" s="485"/>
      <c r="BK23" s="485"/>
      <c r="BL23" s="485"/>
      <c r="BM23" s="485"/>
      <c r="BN23" s="485"/>
      <c r="BO23" s="485"/>
      <c r="BQ23" s="485"/>
      <c r="BR23" s="485"/>
      <c r="BS23" s="485"/>
      <c r="BT23" s="485"/>
      <c r="BU23" s="485"/>
      <c r="BV23" s="485"/>
      <c r="CA23" s="485"/>
      <c r="CB23" s="485"/>
      <c r="CC23" s="485"/>
      <c r="CD23" s="485"/>
      <c r="CE23" s="485"/>
      <c r="CF23" s="485"/>
      <c r="CH23" s="485"/>
      <c r="CI23" s="485"/>
      <c r="CJ23" s="485"/>
      <c r="CK23" s="485"/>
      <c r="CL23" s="485"/>
      <c r="CM23" s="485"/>
    </row>
    <row r="24" spans="1:91" ht="30.75" customHeight="1" x14ac:dyDescent="0.3">
      <c r="A24" s="603" t="s">
        <v>2121</v>
      </c>
      <c r="B24" s="648" t="s">
        <v>2122</v>
      </c>
      <c r="C24" s="491">
        <f>ROUND(J24,0)</f>
        <v>453</v>
      </c>
      <c r="D24" s="491" t="s">
        <v>2117</v>
      </c>
      <c r="E24" s="601">
        <v>0</v>
      </c>
      <c r="F24" s="600">
        <f>C24*E24</f>
        <v>0</v>
      </c>
      <c r="H24" s="485">
        <f>C21</f>
        <v>4532</v>
      </c>
      <c r="I24" s="659">
        <v>0.1</v>
      </c>
      <c r="J24" s="575">
        <f>H24*I24</f>
        <v>453.20000000000005</v>
      </c>
      <c r="K24" s="485"/>
      <c r="L24" s="485"/>
      <c r="M24" s="485"/>
      <c r="N24" s="485"/>
      <c r="P24" s="485"/>
      <c r="Q24" s="485"/>
      <c r="R24" s="485"/>
      <c r="S24" s="485"/>
      <c r="T24" s="485"/>
      <c r="U24" s="485"/>
      <c r="W24" s="485"/>
      <c r="X24" s="485"/>
      <c r="Y24" s="485"/>
      <c r="Z24" s="485"/>
      <c r="AA24" s="485"/>
      <c r="AB24" s="485"/>
      <c r="AE24" s="485"/>
      <c r="AF24" s="485"/>
      <c r="AG24" s="485"/>
      <c r="AH24" s="485"/>
      <c r="AI24" s="485"/>
      <c r="AQ24" s="485"/>
      <c r="AR24" s="485"/>
      <c r="AT24" s="485"/>
      <c r="AU24" s="485"/>
      <c r="AV24" s="485"/>
      <c r="AW24" s="485"/>
      <c r="AX24" s="485"/>
      <c r="AY24" s="485"/>
      <c r="BB24" s="485"/>
      <c r="BC24" s="485"/>
      <c r="BD24" s="485"/>
      <c r="BE24" s="485"/>
      <c r="BF24" s="485"/>
      <c r="BG24" s="485"/>
      <c r="BJ24" s="485"/>
      <c r="BK24" s="485"/>
      <c r="BL24" s="485"/>
      <c r="BM24" s="485"/>
      <c r="BN24" s="485"/>
      <c r="BO24" s="485"/>
      <c r="BQ24" s="485"/>
      <c r="BR24" s="485"/>
      <c r="BS24" s="485"/>
      <c r="BT24" s="485"/>
      <c r="BU24" s="485"/>
      <c r="BV24" s="485"/>
      <c r="CA24" s="485"/>
      <c r="CB24" s="485"/>
      <c r="CC24" s="485"/>
      <c r="CD24" s="485"/>
      <c r="CE24" s="485"/>
      <c r="CF24" s="485"/>
      <c r="CH24" s="485"/>
      <c r="CI24" s="485"/>
      <c r="CJ24" s="485"/>
      <c r="CK24" s="485"/>
      <c r="CL24" s="485"/>
      <c r="CM24" s="485"/>
    </row>
    <row r="25" spans="1:91" ht="44.25" customHeight="1" x14ac:dyDescent="0.3">
      <c r="A25" s="603" t="s">
        <v>2123</v>
      </c>
      <c r="B25" s="648" t="s">
        <v>2124</v>
      </c>
      <c r="C25" s="491">
        <f>ROUND(J25,0)</f>
        <v>227</v>
      </c>
      <c r="D25" s="491" t="s">
        <v>2117</v>
      </c>
      <c r="E25" s="601">
        <v>0</v>
      </c>
      <c r="F25" s="600">
        <f>C25*E25</f>
        <v>0</v>
      </c>
      <c r="H25" s="485">
        <f>C21</f>
        <v>4532</v>
      </c>
      <c r="I25" s="659">
        <v>0.05</v>
      </c>
      <c r="J25" s="575">
        <f>H25*I25</f>
        <v>226.60000000000002</v>
      </c>
      <c r="K25" s="485"/>
      <c r="L25" s="485"/>
      <c r="M25" s="485"/>
      <c r="N25" s="485"/>
      <c r="P25" s="485"/>
      <c r="Q25" s="485"/>
      <c r="R25" s="485"/>
      <c r="S25" s="485"/>
      <c r="T25" s="485"/>
      <c r="U25" s="485"/>
      <c r="W25" s="485"/>
      <c r="X25" s="485"/>
      <c r="Y25" s="485"/>
      <c r="Z25" s="485"/>
      <c r="AA25" s="485"/>
      <c r="AB25" s="485"/>
      <c r="AE25" s="485"/>
      <c r="AF25" s="485"/>
      <c r="AG25" s="485"/>
      <c r="AH25" s="485"/>
      <c r="AI25" s="485"/>
      <c r="AJ25" s="485"/>
      <c r="AK25" s="602"/>
      <c r="AM25" s="485"/>
      <c r="AN25" s="485"/>
      <c r="AO25" s="485"/>
      <c r="AP25" s="485"/>
      <c r="AQ25" s="485"/>
      <c r="AR25" s="485"/>
      <c r="AT25" s="485"/>
      <c r="AU25" s="485"/>
      <c r="AV25" s="485"/>
      <c r="AW25" s="485"/>
      <c r="AX25" s="485"/>
      <c r="AY25" s="485"/>
      <c r="BB25" s="485"/>
      <c r="BC25" s="485"/>
      <c r="BD25" s="485"/>
      <c r="BE25" s="485"/>
      <c r="BF25" s="485"/>
      <c r="BG25" s="485"/>
      <c r="BJ25" s="485"/>
      <c r="BK25" s="485"/>
      <c r="BL25" s="485"/>
      <c r="BM25" s="485"/>
      <c r="BN25" s="485"/>
      <c r="BO25" s="485"/>
      <c r="BQ25" s="485"/>
      <c r="BR25" s="485"/>
      <c r="BS25" s="485"/>
      <c r="BT25" s="485"/>
      <c r="BU25" s="485"/>
      <c r="BV25" s="485"/>
      <c r="CA25" s="485"/>
      <c r="CB25" s="485"/>
      <c r="CC25" s="485"/>
      <c r="CD25" s="485"/>
      <c r="CE25" s="485"/>
      <c r="CF25" s="485"/>
      <c r="CH25" s="485"/>
      <c r="CI25" s="485"/>
      <c r="CJ25" s="485"/>
      <c r="CK25" s="485"/>
      <c r="CL25" s="485"/>
      <c r="CM25" s="485"/>
    </row>
    <row r="26" spans="1:91" ht="17.25" customHeight="1" x14ac:dyDescent="0.3">
      <c r="A26" s="603"/>
      <c r="B26" s="655" t="s">
        <v>2125</v>
      </c>
      <c r="C26" s="491"/>
      <c r="D26" s="491"/>
      <c r="E26" s="601"/>
      <c r="F26" s="600"/>
      <c r="P26" s="485"/>
      <c r="Q26" s="485"/>
      <c r="R26" s="485"/>
      <c r="S26" s="485"/>
      <c r="T26" s="485"/>
      <c r="U26" s="485"/>
      <c r="W26" s="485"/>
      <c r="X26" s="485"/>
      <c r="Y26" s="485"/>
      <c r="Z26" s="485"/>
      <c r="AA26" s="485"/>
      <c r="AB26" s="485"/>
      <c r="AE26" s="485"/>
      <c r="AF26" s="485"/>
      <c r="AG26" s="485"/>
      <c r="AH26" s="485"/>
      <c r="AI26" s="485"/>
      <c r="AQ26" s="485"/>
      <c r="AR26" s="485"/>
      <c r="AT26" s="485"/>
      <c r="AU26" s="485"/>
      <c r="AV26" s="485"/>
      <c r="AW26" s="485"/>
      <c r="AX26" s="485"/>
      <c r="AY26" s="485"/>
      <c r="BB26" s="485"/>
      <c r="BC26" s="485"/>
      <c r="BD26" s="485"/>
      <c r="BE26" s="485"/>
      <c r="BF26" s="485"/>
      <c r="BG26" s="485"/>
      <c r="BJ26" s="485"/>
      <c r="BK26" s="485"/>
      <c r="BL26" s="485"/>
      <c r="BM26" s="485"/>
      <c r="BN26" s="485"/>
      <c r="BO26" s="485"/>
      <c r="BQ26" s="485"/>
      <c r="BR26" s="485"/>
      <c r="BS26" s="485"/>
      <c r="BT26" s="485"/>
      <c r="BU26" s="485"/>
      <c r="BV26" s="485"/>
      <c r="CA26" s="485"/>
      <c r="CB26" s="485"/>
      <c r="CC26" s="485"/>
      <c r="CD26" s="485"/>
      <c r="CE26" s="485"/>
      <c r="CF26" s="485"/>
      <c r="CH26" s="485"/>
      <c r="CI26" s="485"/>
      <c r="CJ26" s="485"/>
      <c r="CK26" s="485"/>
      <c r="CL26" s="485"/>
      <c r="CM26" s="485"/>
    </row>
    <row r="27" spans="1:91" ht="44.25" customHeight="1" x14ac:dyDescent="0.3">
      <c r="A27" s="603" t="s">
        <v>2126</v>
      </c>
      <c r="B27" s="648" t="s">
        <v>2127</v>
      </c>
      <c r="C27" s="491">
        <v>25</v>
      </c>
      <c r="D27" s="491" t="s">
        <v>2117</v>
      </c>
      <c r="E27" s="601">
        <v>0</v>
      </c>
      <c r="F27" s="600">
        <f>C27*E27</f>
        <v>0</v>
      </c>
      <c r="H27" s="485"/>
      <c r="I27" s="659"/>
      <c r="K27" s="485"/>
      <c r="L27" s="485"/>
      <c r="M27" s="485"/>
      <c r="N27" s="485"/>
      <c r="P27" s="485"/>
      <c r="Q27" s="485"/>
      <c r="R27" s="485"/>
      <c r="S27" s="485"/>
      <c r="T27" s="485"/>
      <c r="U27" s="485"/>
      <c r="W27" s="485"/>
      <c r="X27" s="485"/>
      <c r="Y27" s="485"/>
      <c r="Z27" s="485"/>
      <c r="AA27" s="485"/>
      <c r="AB27" s="485"/>
      <c r="AE27" s="485"/>
      <c r="AF27" s="485"/>
      <c r="AG27" s="485"/>
      <c r="AH27" s="485"/>
      <c r="AI27" s="485"/>
      <c r="AQ27" s="485"/>
      <c r="AR27" s="485"/>
      <c r="AT27" s="485"/>
      <c r="AU27" s="485"/>
      <c r="AV27" s="485"/>
      <c r="AW27" s="485"/>
      <c r="AX27" s="485"/>
      <c r="AY27" s="485"/>
      <c r="BB27" s="485"/>
      <c r="BC27" s="485"/>
      <c r="BD27" s="485"/>
      <c r="BE27" s="485"/>
      <c r="BF27" s="485"/>
      <c r="BG27" s="485"/>
      <c r="BJ27" s="485"/>
      <c r="BK27" s="485"/>
      <c r="BL27" s="485"/>
      <c r="BM27" s="485"/>
      <c r="BN27" s="485"/>
      <c r="BO27" s="485"/>
      <c r="BQ27" s="485"/>
      <c r="BR27" s="485"/>
      <c r="BS27" s="485"/>
      <c r="BT27" s="485"/>
      <c r="BU27" s="485"/>
      <c r="BV27" s="485"/>
      <c r="CA27" s="485"/>
      <c r="CB27" s="485"/>
      <c r="CC27" s="485"/>
      <c r="CD27" s="485"/>
      <c r="CE27" s="485"/>
      <c r="CF27" s="485"/>
      <c r="CH27" s="485"/>
      <c r="CI27" s="485"/>
      <c r="CJ27" s="485"/>
      <c r="CK27" s="485"/>
      <c r="CL27" s="485"/>
      <c r="CM27" s="485"/>
    </row>
    <row r="28" spans="1:91" ht="17.25" customHeight="1" x14ac:dyDescent="0.3">
      <c r="A28" s="603"/>
      <c r="B28" s="655" t="s">
        <v>2128</v>
      </c>
      <c r="C28" s="491"/>
      <c r="D28" s="491"/>
      <c r="E28" s="601"/>
      <c r="F28" s="600"/>
      <c r="H28" s="485"/>
      <c r="K28" s="485"/>
      <c r="L28" s="485"/>
      <c r="M28" s="485"/>
      <c r="N28" s="485"/>
      <c r="P28" s="485"/>
      <c r="Q28" s="485"/>
      <c r="R28" s="485"/>
      <c r="S28" s="485"/>
      <c r="T28" s="485"/>
      <c r="U28" s="485"/>
      <c r="W28" s="485"/>
      <c r="X28" s="485"/>
      <c r="Y28" s="485"/>
      <c r="Z28" s="485"/>
      <c r="AA28" s="485"/>
      <c r="AB28" s="485"/>
      <c r="AE28" s="485"/>
      <c r="AF28" s="485"/>
      <c r="AG28" s="485"/>
      <c r="AH28" s="485"/>
      <c r="AI28" s="485"/>
      <c r="AQ28" s="485"/>
      <c r="AR28" s="485"/>
      <c r="AT28" s="485"/>
      <c r="AU28" s="485"/>
      <c r="AV28" s="485"/>
      <c r="AW28" s="485"/>
      <c r="AX28" s="485"/>
      <c r="AY28" s="485"/>
      <c r="BB28" s="485"/>
      <c r="BC28" s="485"/>
      <c r="BD28" s="485"/>
      <c r="BE28" s="485"/>
      <c r="BF28" s="485"/>
      <c r="BG28" s="485"/>
      <c r="BJ28" s="485"/>
      <c r="BK28" s="485"/>
      <c r="BL28" s="485"/>
      <c r="BM28" s="485"/>
      <c r="BN28" s="485"/>
      <c r="BO28" s="485"/>
      <c r="BQ28" s="485"/>
      <c r="BR28" s="485"/>
      <c r="BS28" s="485"/>
      <c r="BT28" s="485"/>
      <c r="BU28" s="485"/>
      <c r="BV28" s="485"/>
      <c r="CA28" s="485"/>
      <c r="CB28" s="485"/>
      <c r="CC28" s="485"/>
      <c r="CD28" s="485"/>
      <c r="CE28" s="485"/>
      <c r="CF28" s="485"/>
      <c r="CH28" s="485"/>
      <c r="CI28" s="485"/>
      <c r="CJ28" s="485"/>
      <c r="CK28" s="485"/>
      <c r="CL28" s="485"/>
      <c r="CM28" s="485"/>
    </row>
    <row r="29" spans="1:91" ht="17.25" customHeight="1" x14ac:dyDescent="0.3">
      <c r="A29" s="603" t="s">
        <v>2129</v>
      </c>
      <c r="B29" s="654" t="s">
        <v>2130</v>
      </c>
      <c r="C29" s="491">
        <v>1</v>
      </c>
      <c r="D29" s="491" t="s">
        <v>1637</v>
      </c>
      <c r="E29" s="601">
        <v>0</v>
      </c>
      <c r="F29" s="600">
        <f>C29*E29</f>
        <v>0</v>
      </c>
      <c r="P29" s="485"/>
      <c r="Q29" s="485"/>
      <c r="R29" s="485"/>
      <c r="S29" s="485"/>
      <c r="T29" s="485"/>
      <c r="U29" s="485"/>
      <c r="W29" s="485"/>
      <c r="X29" s="485"/>
      <c r="Y29" s="485"/>
      <c r="Z29" s="485"/>
      <c r="AA29" s="485"/>
      <c r="AB29" s="485"/>
      <c r="BJ29" s="485"/>
      <c r="BK29" s="485"/>
      <c r="BL29" s="485"/>
      <c r="BM29" s="485"/>
      <c r="BN29" s="485"/>
      <c r="BO29" s="485"/>
      <c r="BQ29" s="485"/>
      <c r="BR29" s="485"/>
      <c r="BS29" s="485"/>
      <c r="BT29" s="485"/>
      <c r="BU29" s="485"/>
      <c r="BV29" s="485"/>
      <c r="CA29" s="485"/>
      <c r="CB29" s="485"/>
      <c r="CC29" s="485"/>
      <c r="CD29" s="485"/>
      <c r="CE29" s="485"/>
      <c r="CF29" s="485"/>
    </row>
    <row r="30" spans="1:91" ht="30.75" customHeight="1" x14ac:dyDescent="0.3">
      <c r="A30" s="603" t="s">
        <v>2131</v>
      </c>
      <c r="B30" s="648" t="s">
        <v>2132</v>
      </c>
      <c r="C30" s="491">
        <v>1</v>
      </c>
      <c r="D30" s="491" t="s">
        <v>1637</v>
      </c>
      <c r="E30" s="601">
        <v>0</v>
      </c>
      <c r="F30" s="600">
        <f>C30*E30</f>
        <v>0</v>
      </c>
      <c r="I30" s="658"/>
      <c r="P30" s="485"/>
      <c r="Q30" s="485"/>
      <c r="R30" s="485"/>
      <c r="S30" s="485"/>
      <c r="T30" s="485"/>
      <c r="U30" s="485"/>
      <c r="W30" s="485"/>
      <c r="X30" s="485"/>
      <c r="Y30" s="485"/>
      <c r="Z30" s="485"/>
      <c r="AA30" s="485"/>
      <c r="AB30" s="485"/>
      <c r="BJ30" s="485"/>
      <c r="BK30" s="485"/>
      <c r="BL30" s="485"/>
      <c r="BM30" s="485"/>
      <c r="BN30" s="485"/>
      <c r="BO30" s="485"/>
      <c r="BQ30" s="485"/>
      <c r="BR30" s="485"/>
      <c r="BS30" s="485"/>
      <c r="BT30" s="485"/>
      <c r="BU30" s="485"/>
      <c r="BV30" s="485"/>
      <c r="CA30" s="485"/>
      <c r="CB30" s="485"/>
      <c r="CC30" s="485"/>
      <c r="CD30" s="485"/>
      <c r="CE30" s="485"/>
      <c r="CF30" s="485"/>
    </row>
    <row r="31" spans="1:91" ht="17.25" customHeight="1" x14ac:dyDescent="0.3">
      <c r="A31" s="603" t="s">
        <v>1845</v>
      </c>
      <c r="B31" s="654" t="s">
        <v>2133</v>
      </c>
      <c r="C31" s="491">
        <v>1</v>
      </c>
      <c r="D31" s="491" t="s">
        <v>1637</v>
      </c>
      <c r="E31" s="601">
        <v>0</v>
      </c>
      <c r="F31" s="600">
        <f>C31*E31</f>
        <v>0</v>
      </c>
      <c r="P31" s="485"/>
      <c r="Q31" s="485"/>
      <c r="R31" s="485"/>
      <c r="S31" s="485"/>
      <c r="T31" s="485"/>
      <c r="U31" s="485"/>
      <c r="W31" s="485"/>
      <c r="X31" s="485"/>
      <c r="Y31" s="485"/>
      <c r="Z31" s="485"/>
      <c r="AA31" s="485"/>
      <c r="AB31" s="485"/>
      <c r="BJ31" s="485"/>
      <c r="BK31" s="485"/>
      <c r="BL31" s="485"/>
      <c r="BM31" s="485"/>
      <c r="BN31" s="485"/>
      <c r="BO31" s="485"/>
      <c r="BQ31" s="485"/>
      <c r="BR31" s="485"/>
      <c r="BS31" s="485"/>
      <c r="BT31" s="485"/>
      <c r="BU31" s="485"/>
      <c r="BV31" s="485"/>
      <c r="CA31" s="485"/>
      <c r="CB31" s="485"/>
      <c r="CC31" s="485"/>
      <c r="CD31" s="485"/>
      <c r="CE31" s="485"/>
      <c r="CF31" s="485"/>
    </row>
    <row r="32" spans="1:91" ht="17.25" customHeight="1" x14ac:dyDescent="0.3">
      <c r="A32" s="603"/>
      <c r="B32" s="654" t="s">
        <v>2134</v>
      </c>
      <c r="C32" s="491"/>
      <c r="D32" s="491"/>
      <c r="E32" s="601"/>
      <c r="F32" s="600"/>
      <c r="P32" s="485"/>
      <c r="Q32" s="485"/>
      <c r="R32" s="485"/>
      <c r="S32" s="485"/>
      <c r="T32" s="485"/>
      <c r="U32" s="485"/>
      <c r="W32" s="485"/>
      <c r="X32" s="485"/>
      <c r="Y32" s="485"/>
      <c r="Z32" s="485"/>
      <c r="AA32" s="485"/>
      <c r="AB32" s="485"/>
      <c r="BJ32" s="485"/>
      <c r="BK32" s="485"/>
      <c r="BL32" s="485"/>
      <c r="BM32" s="485"/>
      <c r="BN32" s="485"/>
      <c r="BO32" s="485"/>
      <c r="BQ32" s="485"/>
      <c r="BR32" s="485"/>
      <c r="BS32" s="485"/>
      <c r="BT32" s="485"/>
      <c r="BU32" s="485"/>
      <c r="BV32" s="485"/>
      <c r="CA32" s="485"/>
      <c r="CB32" s="485"/>
      <c r="CC32" s="485"/>
      <c r="CD32" s="485"/>
      <c r="CE32" s="485"/>
      <c r="CF32" s="485"/>
    </row>
    <row r="33" spans="1:91" ht="17.25" customHeight="1" x14ac:dyDescent="0.3">
      <c r="A33" s="603" t="s">
        <v>2135</v>
      </c>
      <c r="B33" s="648" t="s">
        <v>2136</v>
      </c>
      <c r="C33" s="491">
        <f>H33</f>
        <v>160</v>
      </c>
      <c r="D33" s="491" t="s">
        <v>2117</v>
      </c>
      <c r="E33" s="601">
        <v>0</v>
      </c>
      <c r="F33" s="600">
        <f>C33*E33</f>
        <v>0</v>
      </c>
      <c r="H33" s="575">
        <f>ROUND(M33,0)</f>
        <v>160</v>
      </c>
      <c r="I33" s="654" t="s">
        <v>2137</v>
      </c>
      <c r="K33" s="575">
        <v>802</v>
      </c>
      <c r="L33" s="575">
        <v>0.2</v>
      </c>
      <c r="M33" s="575">
        <f>K33*L33</f>
        <v>160.4</v>
      </c>
      <c r="P33" s="485"/>
      <c r="Q33" s="485"/>
      <c r="R33" s="485"/>
      <c r="S33" s="485"/>
      <c r="T33" s="485"/>
      <c r="U33" s="485"/>
      <c r="W33" s="485"/>
      <c r="X33" s="485"/>
      <c r="Y33" s="485"/>
      <c r="Z33" s="485"/>
      <c r="AA33" s="485"/>
      <c r="AB33" s="485"/>
      <c r="CA33" s="485"/>
      <c r="CB33" s="485"/>
      <c r="CC33" s="485"/>
      <c r="CD33" s="485"/>
      <c r="CE33" s="485"/>
      <c r="CF33" s="485"/>
    </row>
    <row r="34" spans="1:91" ht="17.25" customHeight="1" x14ac:dyDescent="0.3">
      <c r="A34" s="603" t="s">
        <v>2138</v>
      </c>
      <c r="B34" s="648" t="s">
        <v>2139</v>
      </c>
      <c r="C34" s="491">
        <f>K34-C33</f>
        <v>3271</v>
      </c>
      <c r="D34" s="491" t="s">
        <v>2117</v>
      </c>
      <c r="E34" s="601">
        <v>0</v>
      </c>
      <c r="F34" s="600">
        <f>C34*E34</f>
        <v>0</v>
      </c>
      <c r="H34" s="575">
        <f>C18+C19</f>
        <v>7625</v>
      </c>
      <c r="I34" s="651">
        <v>0.45</v>
      </c>
      <c r="J34" s="575">
        <f>H34*I34</f>
        <v>3431.25</v>
      </c>
      <c r="K34" s="575">
        <f>ROUND(J34,0)</f>
        <v>3431</v>
      </c>
      <c r="P34" s="485"/>
      <c r="Q34" s="485"/>
      <c r="R34" s="485"/>
      <c r="S34" s="485"/>
      <c r="T34" s="485"/>
      <c r="U34" s="485"/>
      <c r="W34" s="485"/>
      <c r="X34" s="485"/>
      <c r="Y34" s="485"/>
      <c r="Z34" s="485"/>
      <c r="AA34" s="485"/>
      <c r="AB34" s="485"/>
      <c r="CA34" s="485"/>
      <c r="CB34" s="485"/>
      <c r="CC34" s="485"/>
      <c r="CD34" s="485"/>
      <c r="CE34" s="485"/>
      <c r="CF34" s="485"/>
    </row>
    <row r="35" spans="1:91" ht="15" customHeight="1" x14ac:dyDescent="0.3">
      <c r="A35" s="603"/>
      <c r="B35" s="610"/>
      <c r="C35" s="491"/>
      <c r="D35" s="491"/>
      <c r="E35" s="601"/>
      <c r="F35" s="600"/>
      <c r="U35" s="485"/>
    </row>
    <row r="36" spans="1:91" ht="28.5" customHeight="1" x14ac:dyDescent="0.3">
      <c r="A36" s="596"/>
      <c r="B36" s="595"/>
      <c r="C36" s="595"/>
      <c r="D36" s="595"/>
      <c r="E36" s="594" t="s">
        <v>2140</v>
      </c>
      <c r="F36" s="593">
        <f>SUM(F4:F34)</f>
        <v>0</v>
      </c>
    </row>
    <row r="37" spans="1:91" ht="28.5" customHeight="1" x14ac:dyDescent="0.3">
      <c r="A37" s="484" t="str">
        <f>A1</f>
        <v>DJA 2023 0208 - ORE Test Rig Enabling</v>
      </c>
      <c r="B37" s="592"/>
      <c r="C37" s="592"/>
      <c r="D37" s="592"/>
      <c r="E37" s="591"/>
      <c r="F37" s="590"/>
    </row>
    <row r="38" spans="1:91" ht="28.5" customHeight="1" x14ac:dyDescent="0.3">
      <c r="A38" s="589"/>
      <c r="B38" s="588"/>
      <c r="C38" s="628" t="s">
        <v>1629</v>
      </c>
      <c r="D38" s="628" t="s">
        <v>1630</v>
      </c>
      <c r="E38" s="627" t="s">
        <v>1631</v>
      </c>
      <c r="F38" s="626" t="s">
        <v>2091</v>
      </c>
    </row>
    <row r="39" spans="1:91" ht="17.25" customHeight="1" x14ac:dyDescent="0.3">
      <c r="A39" s="603"/>
      <c r="B39" s="654" t="s">
        <v>2134</v>
      </c>
      <c r="C39" s="625"/>
      <c r="D39" s="625"/>
      <c r="E39" s="624"/>
      <c r="F39" s="623"/>
    </row>
    <row r="40" spans="1:91" ht="30.75" customHeight="1" x14ac:dyDescent="0.3">
      <c r="A40" s="603" t="s">
        <v>2099</v>
      </c>
      <c r="B40" s="648" t="s">
        <v>2141</v>
      </c>
      <c r="C40" s="491">
        <f>C49+C50</f>
        <v>2729</v>
      </c>
      <c r="D40" s="491" t="s">
        <v>2117</v>
      </c>
      <c r="E40" s="601">
        <v>0</v>
      </c>
      <c r="F40" s="600">
        <f>C40*E40</f>
        <v>0</v>
      </c>
      <c r="I40" s="658"/>
      <c r="P40" s="485"/>
      <c r="Q40" s="485"/>
      <c r="R40" s="485"/>
      <c r="S40" s="485"/>
      <c r="T40" s="485"/>
      <c r="U40" s="485"/>
      <c r="W40" s="485"/>
      <c r="X40" s="485"/>
      <c r="Y40" s="485"/>
      <c r="Z40" s="485"/>
      <c r="AA40" s="485"/>
      <c r="AB40" s="485"/>
      <c r="CA40" s="485"/>
      <c r="CB40" s="485"/>
      <c r="CC40" s="485"/>
      <c r="CD40" s="485"/>
      <c r="CE40" s="485"/>
      <c r="CF40" s="485"/>
    </row>
    <row r="41" spans="1:91" ht="30.75" customHeight="1" x14ac:dyDescent="0.3">
      <c r="A41" s="603" t="s">
        <v>2104</v>
      </c>
      <c r="B41" s="648" t="s">
        <v>2142</v>
      </c>
      <c r="C41" s="491">
        <f>C21-C49</f>
        <v>1806</v>
      </c>
      <c r="D41" s="491" t="s">
        <v>2117</v>
      </c>
      <c r="E41" s="601">
        <v>0</v>
      </c>
      <c r="F41" s="600">
        <f>C41*E41</f>
        <v>0</v>
      </c>
      <c r="I41" s="658"/>
      <c r="P41" s="485"/>
      <c r="Q41" s="485"/>
      <c r="R41" s="485"/>
      <c r="S41" s="485"/>
      <c r="T41" s="485"/>
      <c r="U41" s="485"/>
      <c r="W41" s="485"/>
      <c r="X41" s="485"/>
      <c r="Y41" s="485"/>
      <c r="Z41" s="485"/>
      <c r="AA41" s="485"/>
      <c r="AB41" s="485"/>
      <c r="CA41" s="485"/>
      <c r="CB41" s="485"/>
      <c r="CC41" s="485"/>
      <c r="CD41" s="485"/>
      <c r="CE41" s="485"/>
      <c r="CF41" s="485"/>
    </row>
    <row r="42" spans="1:91" ht="30.75" customHeight="1" x14ac:dyDescent="0.3">
      <c r="A42" s="603" t="s">
        <v>2107</v>
      </c>
      <c r="B42" s="648" t="s">
        <v>2143</v>
      </c>
      <c r="C42" s="491">
        <f>C25</f>
        <v>227</v>
      </c>
      <c r="D42" s="491" t="s">
        <v>2117</v>
      </c>
      <c r="E42" s="601">
        <v>0</v>
      </c>
      <c r="F42" s="600">
        <f>C42*E42</f>
        <v>0</v>
      </c>
      <c r="I42" s="602"/>
      <c r="P42" s="485"/>
      <c r="Q42" s="485"/>
      <c r="R42" s="485"/>
      <c r="S42" s="485"/>
      <c r="T42" s="485"/>
      <c r="U42" s="485"/>
      <c r="W42" s="485"/>
      <c r="X42" s="485"/>
      <c r="Y42" s="485"/>
      <c r="Z42" s="485"/>
      <c r="AA42" s="485"/>
      <c r="AB42" s="485"/>
      <c r="CA42" s="485"/>
      <c r="CB42" s="485"/>
      <c r="CC42" s="485"/>
      <c r="CD42" s="485"/>
      <c r="CE42" s="485"/>
      <c r="CF42" s="485"/>
    </row>
    <row r="43" spans="1:91" ht="30.75" customHeight="1" x14ac:dyDescent="0.3">
      <c r="A43" s="603" t="s">
        <v>2111</v>
      </c>
      <c r="B43" s="648" t="s">
        <v>2144</v>
      </c>
      <c r="C43" s="491">
        <f>C27</f>
        <v>25</v>
      </c>
      <c r="D43" s="491" t="s">
        <v>2117</v>
      </c>
      <c r="E43" s="601">
        <v>0</v>
      </c>
      <c r="F43" s="600">
        <f>C43*E43</f>
        <v>0</v>
      </c>
      <c r="I43" s="602"/>
      <c r="P43" s="485"/>
      <c r="Q43" s="485"/>
      <c r="R43" s="485"/>
      <c r="S43" s="485"/>
      <c r="T43" s="485"/>
      <c r="U43" s="485"/>
      <c r="W43" s="485"/>
      <c r="X43" s="485"/>
      <c r="Y43" s="485"/>
      <c r="Z43" s="485"/>
      <c r="AA43" s="485"/>
      <c r="AB43" s="485"/>
      <c r="CA43" s="485"/>
      <c r="CB43" s="485"/>
      <c r="CC43" s="485"/>
      <c r="CD43" s="485"/>
      <c r="CE43" s="485"/>
      <c r="CF43" s="485"/>
    </row>
    <row r="44" spans="1:91" ht="17.25" customHeight="1" x14ac:dyDescent="0.3">
      <c r="A44" s="603"/>
      <c r="B44" s="655" t="s">
        <v>2145</v>
      </c>
      <c r="C44" s="491"/>
      <c r="D44" s="491"/>
      <c r="E44" s="601"/>
      <c r="F44" s="600"/>
      <c r="H44" s="485"/>
      <c r="K44" s="485"/>
      <c r="L44" s="485"/>
      <c r="M44" s="485"/>
      <c r="N44" s="485"/>
      <c r="P44" s="485"/>
      <c r="Q44" s="485"/>
      <c r="R44" s="485"/>
      <c r="S44" s="485"/>
      <c r="T44" s="485"/>
      <c r="U44" s="485"/>
      <c r="W44" s="485"/>
      <c r="X44" s="485"/>
      <c r="Y44" s="485"/>
      <c r="Z44" s="485"/>
      <c r="AA44" s="485"/>
      <c r="AB44" s="485"/>
      <c r="AE44" s="485"/>
      <c r="AF44" s="485"/>
      <c r="AG44" s="485"/>
      <c r="AH44" s="485"/>
      <c r="AI44" s="485"/>
      <c r="AQ44" s="485"/>
      <c r="AR44" s="485"/>
      <c r="AT44" s="485"/>
      <c r="AU44" s="485"/>
      <c r="AV44" s="485"/>
      <c r="AW44" s="485"/>
      <c r="AX44" s="485"/>
      <c r="AY44" s="485"/>
      <c r="BB44" s="485"/>
      <c r="BC44" s="485"/>
      <c r="BD44" s="485"/>
      <c r="BE44" s="485"/>
      <c r="BF44" s="485"/>
      <c r="BG44" s="485"/>
      <c r="BJ44" s="485"/>
      <c r="BK44" s="485"/>
      <c r="BL44" s="485"/>
      <c r="BM44" s="485"/>
      <c r="BN44" s="485"/>
      <c r="BO44" s="485"/>
      <c r="BQ44" s="485"/>
      <c r="BR44" s="485"/>
      <c r="BS44" s="485"/>
      <c r="BT44" s="485"/>
      <c r="BU44" s="485"/>
      <c r="BV44" s="485"/>
      <c r="CA44" s="485"/>
      <c r="CB44" s="485"/>
      <c r="CC44" s="485"/>
      <c r="CD44" s="485"/>
      <c r="CE44" s="485"/>
      <c r="CF44" s="485"/>
      <c r="CH44" s="485"/>
      <c r="CI44" s="485"/>
      <c r="CJ44" s="485"/>
      <c r="CK44" s="485"/>
      <c r="CL44" s="485"/>
      <c r="CM44" s="485"/>
    </row>
    <row r="45" spans="1:91" ht="17.25" customHeight="1" x14ac:dyDescent="0.3">
      <c r="A45" s="603"/>
      <c r="B45" s="654" t="s">
        <v>2146</v>
      </c>
      <c r="C45" s="491"/>
      <c r="D45" s="491"/>
      <c r="E45" s="601"/>
      <c r="F45" s="600"/>
      <c r="P45" s="485"/>
      <c r="Q45" s="485"/>
      <c r="R45" s="485"/>
      <c r="S45" s="485"/>
      <c r="T45" s="485"/>
      <c r="U45" s="485"/>
      <c r="W45" s="485"/>
      <c r="X45" s="485"/>
      <c r="Y45" s="485"/>
      <c r="Z45" s="485"/>
      <c r="AA45" s="485"/>
      <c r="AB45" s="485"/>
      <c r="BJ45" s="485"/>
      <c r="BK45" s="485"/>
      <c r="BL45" s="485"/>
      <c r="BM45" s="485"/>
      <c r="BN45" s="485"/>
      <c r="BO45" s="485"/>
      <c r="BQ45" s="485"/>
      <c r="BR45" s="485"/>
      <c r="BS45" s="485"/>
      <c r="BT45" s="485"/>
      <c r="BU45" s="485"/>
      <c r="BV45" s="485"/>
      <c r="CA45" s="485"/>
      <c r="CB45" s="485"/>
      <c r="CC45" s="485"/>
      <c r="CD45" s="485"/>
      <c r="CE45" s="485"/>
      <c r="CF45" s="485"/>
    </row>
    <row r="46" spans="1:91" ht="44.25" customHeight="1" x14ac:dyDescent="0.3">
      <c r="A46" s="603" t="s">
        <v>2113</v>
      </c>
      <c r="B46" s="648" t="s">
        <v>2147</v>
      </c>
      <c r="C46" s="491">
        <f>C24+C25+C27</f>
        <v>705</v>
      </c>
      <c r="D46" s="491" t="s">
        <v>2117</v>
      </c>
      <c r="E46" s="601">
        <v>0</v>
      </c>
      <c r="F46" s="600">
        <f>C46*E46</f>
        <v>0</v>
      </c>
      <c r="I46" s="651"/>
      <c r="P46" s="485"/>
      <c r="Q46" s="485"/>
      <c r="R46" s="485"/>
      <c r="S46" s="485"/>
      <c r="T46" s="485"/>
      <c r="U46" s="485"/>
      <c r="W46" s="485"/>
      <c r="X46" s="485"/>
      <c r="Y46" s="485"/>
      <c r="Z46" s="485"/>
      <c r="AA46" s="485"/>
      <c r="AB46" s="485"/>
      <c r="CA46" s="485"/>
      <c r="CB46" s="485"/>
      <c r="CC46" s="485"/>
      <c r="CD46" s="485"/>
      <c r="CE46" s="485"/>
      <c r="CF46" s="485"/>
    </row>
    <row r="47" spans="1:91" ht="17.25" customHeight="1" x14ac:dyDescent="0.3">
      <c r="A47" s="603"/>
      <c r="B47" s="655" t="s">
        <v>2148</v>
      </c>
      <c r="C47" s="491"/>
      <c r="D47" s="491"/>
      <c r="E47" s="601"/>
      <c r="F47" s="600"/>
      <c r="H47" s="485"/>
      <c r="K47" s="485"/>
      <c r="L47" s="485"/>
      <c r="M47" s="485"/>
      <c r="N47" s="485"/>
      <c r="P47" s="485"/>
      <c r="Q47" s="485"/>
      <c r="R47" s="485"/>
      <c r="S47" s="485"/>
      <c r="T47" s="485"/>
      <c r="U47" s="485"/>
      <c r="W47" s="485"/>
      <c r="X47" s="485"/>
      <c r="Y47" s="485"/>
      <c r="Z47" s="485"/>
      <c r="AA47" s="485"/>
      <c r="AB47" s="485"/>
      <c r="AE47" s="485"/>
      <c r="AF47" s="485"/>
      <c r="AG47" s="485"/>
      <c r="AH47" s="485"/>
      <c r="AI47" s="485"/>
      <c r="AQ47" s="485"/>
      <c r="AR47" s="485"/>
      <c r="AT47" s="485"/>
      <c r="AU47" s="485"/>
      <c r="AV47" s="485"/>
      <c r="AW47" s="485"/>
      <c r="AX47" s="485"/>
      <c r="AY47" s="485"/>
      <c r="BB47" s="485"/>
      <c r="BC47" s="485"/>
      <c r="BD47" s="485"/>
      <c r="BE47" s="485"/>
      <c r="BF47" s="485"/>
      <c r="BG47" s="485"/>
      <c r="BJ47" s="485"/>
      <c r="BK47" s="485"/>
      <c r="BL47" s="485"/>
      <c r="BM47" s="485"/>
      <c r="BN47" s="485"/>
      <c r="BO47" s="485"/>
      <c r="BQ47" s="485"/>
      <c r="BR47" s="485"/>
      <c r="BS47" s="485"/>
      <c r="BT47" s="485"/>
      <c r="BU47" s="485"/>
      <c r="BV47" s="485"/>
      <c r="CA47" s="485"/>
      <c r="CB47" s="485"/>
      <c r="CC47" s="485"/>
      <c r="CD47" s="485"/>
      <c r="CE47" s="485"/>
      <c r="CF47" s="485"/>
      <c r="CH47" s="485"/>
      <c r="CI47" s="485"/>
      <c r="CJ47" s="485"/>
      <c r="CK47" s="485"/>
      <c r="CL47" s="485"/>
      <c r="CM47" s="485"/>
    </row>
    <row r="48" spans="1:91" ht="17.25" customHeight="1" x14ac:dyDescent="0.3">
      <c r="A48" s="603"/>
      <c r="B48" s="654" t="s">
        <v>2149</v>
      </c>
      <c r="C48" s="491"/>
      <c r="D48" s="491"/>
      <c r="E48" s="601"/>
      <c r="F48" s="600"/>
      <c r="P48" s="485"/>
      <c r="Q48" s="485"/>
      <c r="R48" s="485"/>
      <c r="S48" s="485"/>
      <c r="T48" s="485"/>
      <c r="U48" s="485"/>
      <c r="W48" s="485"/>
      <c r="X48" s="485"/>
      <c r="Y48" s="485"/>
      <c r="Z48" s="485"/>
      <c r="AA48" s="485"/>
      <c r="AB48" s="485"/>
      <c r="BJ48" s="485"/>
      <c r="BK48" s="485"/>
      <c r="BL48" s="485"/>
      <c r="BM48" s="485"/>
      <c r="BN48" s="485"/>
      <c r="BO48" s="485"/>
      <c r="BQ48" s="485"/>
      <c r="BR48" s="485"/>
      <c r="BS48" s="485"/>
      <c r="BT48" s="485"/>
      <c r="BU48" s="485"/>
      <c r="BV48" s="485"/>
      <c r="CA48" s="485"/>
      <c r="CB48" s="485"/>
      <c r="CC48" s="485"/>
      <c r="CD48" s="485"/>
      <c r="CE48" s="485"/>
      <c r="CF48" s="485"/>
    </row>
    <row r="49" spans="1:91" ht="53.15" customHeight="1" x14ac:dyDescent="0.3">
      <c r="A49" s="603" t="s">
        <v>2115</v>
      </c>
      <c r="B49" s="648" t="s">
        <v>2150</v>
      </c>
      <c r="C49" s="491">
        <v>2726</v>
      </c>
      <c r="D49" s="491" t="s">
        <v>2117</v>
      </c>
      <c r="E49" s="601">
        <v>0</v>
      </c>
      <c r="F49" s="600">
        <f>C49*E49</f>
        <v>0</v>
      </c>
      <c r="I49" s="657"/>
      <c r="P49" s="485"/>
      <c r="Q49" s="485"/>
      <c r="R49" s="485"/>
      <c r="S49" s="485"/>
      <c r="T49" s="485"/>
      <c r="U49" s="485"/>
      <c r="W49" s="485"/>
      <c r="X49" s="485"/>
      <c r="Y49" s="485"/>
      <c r="Z49" s="485"/>
      <c r="AA49" s="485"/>
      <c r="AB49" s="485"/>
      <c r="CA49" s="485"/>
      <c r="CB49" s="485"/>
      <c r="CC49" s="485"/>
      <c r="CD49" s="485"/>
      <c r="CE49" s="485"/>
      <c r="CF49" s="485"/>
    </row>
    <row r="50" spans="1:91" ht="53.15" customHeight="1" x14ac:dyDescent="0.3">
      <c r="A50" s="603" t="s">
        <v>2118</v>
      </c>
      <c r="B50" s="648" t="s">
        <v>2151</v>
      </c>
      <c r="C50" s="491">
        <v>3</v>
      </c>
      <c r="D50" s="491" t="s">
        <v>2117</v>
      </c>
      <c r="E50" s="601">
        <v>0</v>
      </c>
      <c r="F50" s="600">
        <f>C50*E50</f>
        <v>0</v>
      </c>
      <c r="I50" s="657"/>
      <c r="P50" s="485"/>
      <c r="Q50" s="485"/>
      <c r="R50" s="485"/>
      <c r="S50" s="485"/>
      <c r="T50" s="485"/>
      <c r="U50" s="485"/>
      <c r="W50" s="485"/>
      <c r="X50" s="485"/>
      <c r="Y50" s="485"/>
      <c r="Z50" s="485"/>
      <c r="AA50" s="485"/>
      <c r="AB50" s="485"/>
      <c r="CA50" s="485"/>
      <c r="CB50" s="485"/>
      <c r="CC50" s="485"/>
      <c r="CD50" s="485"/>
      <c r="CE50" s="485"/>
      <c r="CF50" s="485"/>
    </row>
    <row r="51" spans="1:91" ht="17.25" customHeight="1" x14ac:dyDescent="0.3">
      <c r="A51" s="603"/>
      <c r="B51" s="654" t="s">
        <v>2152</v>
      </c>
      <c r="C51" s="491"/>
      <c r="D51" s="491"/>
      <c r="E51" s="601"/>
      <c r="F51" s="600"/>
      <c r="P51" s="485"/>
      <c r="Q51" s="485"/>
      <c r="R51" s="485"/>
      <c r="S51" s="485"/>
      <c r="T51" s="485"/>
      <c r="U51" s="485"/>
      <c r="W51" s="485"/>
      <c r="X51" s="485"/>
      <c r="Y51" s="485"/>
      <c r="Z51" s="485"/>
      <c r="AA51" s="485"/>
      <c r="AB51" s="485"/>
      <c r="BJ51" s="485"/>
      <c r="BK51" s="485"/>
      <c r="BL51" s="485"/>
      <c r="BM51" s="485"/>
      <c r="BN51" s="485"/>
      <c r="BO51" s="485"/>
      <c r="BQ51" s="485"/>
      <c r="BR51" s="485"/>
      <c r="BS51" s="485"/>
      <c r="BT51" s="485"/>
      <c r="BU51" s="485"/>
      <c r="BV51" s="485"/>
      <c r="CA51" s="485"/>
      <c r="CB51" s="485"/>
      <c r="CC51" s="485"/>
      <c r="CD51" s="485"/>
      <c r="CE51" s="485"/>
      <c r="CF51" s="485"/>
    </row>
    <row r="52" spans="1:91" ht="44.25" customHeight="1" x14ac:dyDescent="0.3">
      <c r="A52" s="603" t="s">
        <v>2121</v>
      </c>
      <c r="B52" s="648" t="s">
        <v>2153</v>
      </c>
      <c r="C52" s="491">
        <v>3</v>
      </c>
      <c r="D52" s="491" t="s">
        <v>2117</v>
      </c>
      <c r="E52" s="601">
        <v>0</v>
      </c>
      <c r="F52" s="600">
        <f>C52*E52</f>
        <v>0</v>
      </c>
      <c r="P52" s="485"/>
      <c r="Q52" s="485"/>
      <c r="R52" s="485"/>
      <c r="S52" s="485"/>
      <c r="T52" s="485"/>
      <c r="U52" s="485"/>
      <c r="W52" s="485"/>
      <c r="X52" s="485"/>
      <c r="Y52" s="485"/>
      <c r="Z52" s="485"/>
      <c r="AA52" s="485"/>
      <c r="AB52" s="485"/>
      <c r="AJ52" s="485">
        <v>55700</v>
      </c>
      <c r="AK52" s="575">
        <f>C40</f>
        <v>2729</v>
      </c>
      <c r="AL52" s="602">
        <f>AJ52-AK52</f>
        <v>52971</v>
      </c>
      <c r="AM52" s="575">
        <f>C48</f>
        <v>0</v>
      </c>
      <c r="AN52" s="575">
        <f>AM50</f>
        <v>0</v>
      </c>
      <c r="AO52" s="575">
        <f>AL52-AM52-AN52</f>
        <v>52971</v>
      </c>
      <c r="CA52" s="485"/>
      <c r="CB52" s="485"/>
      <c r="CC52" s="485"/>
      <c r="CD52" s="485"/>
      <c r="CE52" s="485"/>
      <c r="CF52" s="485"/>
    </row>
    <row r="53" spans="1:91" ht="17.25" customHeight="1" x14ac:dyDescent="0.3">
      <c r="A53" s="603"/>
      <c r="B53" s="654" t="s">
        <v>2152</v>
      </c>
      <c r="C53" s="491"/>
      <c r="D53" s="491"/>
      <c r="E53" s="601"/>
      <c r="F53" s="600"/>
      <c r="P53" s="485"/>
      <c r="Q53" s="485"/>
      <c r="R53" s="485"/>
      <c r="S53" s="485"/>
      <c r="T53" s="485"/>
      <c r="U53" s="485"/>
      <c r="W53" s="485"/>
      <c r="X53" s="485"/>
      <c r="Y53" s="485"/>
      <c r="Z53" s="485"/>
      <c r="AA53" s="485"/>
      <c r="AB53" s="485"/>
      <c r="BJ53" s="485"/>
      <c r="BK53" s="485"/>
      <c r="BL53" s="485"/>
      <c r="BM53" s="485"/>
      <c r="BN53" s="485"/>
      <c r="BO53" s="485"/>
      <c r="BQ53" s="485"/>
      <c r="BR53" s="485"/>
      <c r="BS53" s="485"/>
      <c r="BT53" s="485"/>
      <c r="BU53" s="485"/>
      <c r="BV53" s="485"/>
      <c r="CA53" s="485"/>
      <c r="CB53" s="485"/>
      <c r="CC53" s="485"/>
      <c r="CD53" s="485"/>
      <c r="CE53" s="485"/>
      <c r="CF53" s="485"/>
    </row>
    <row r="54" spans="1:91" ht="44.25" customHeight="1" x14ac:dyDescent="0.3">
      <c r="A54" s="603" t="s">
        <v>2123</v>
      </c>
      <c r="B54" s="648" t="s">
        <v>2154</v>
      </c>
      <c r="C54" s="491">
        <f>ROUND(J54,0)</f>
        <v>136</v>
      </c>
      <c r="D54" s="491" t="s">
        <v>2117</v>
      </c>
      <c r="E54" s="601">
        <v>0</v>
      </c>
      <c r="F54" s="600">
        <f>C54*E54</f>
        <v>0</v>
      </c>
      <c r="H54" s="485">
        <f>C49</f>
        <v>2726</v>
      </c>
      <c r="I54" s="656">
        <v>0.05</v>
      </c>
      <c r="J54" s="602">
        <f>H54*I54</f>
        <v>136.30000000000001</v>
      </c>
      <c r="P54" s="485"/>
      <c r="Q54" s="485"/>
      <c r="R54" s="485"/>
      <c r="S54" s="485"/>
      <c r="T54" s="485"/>
      <c r="U54" s="485"/>
      <c r="W54" s="485"/>
      <c r="X54" s="485"/>
      <c r="Y54" s="485"/>
      <c r="Z54" s="485"/>
      <c r="AA54" s="485"/>
      <c r="AB54" s="485"/>
      <c r="CA54" s="485"/>
      <c r="CB54" s="485"/>
      <c r="CC54" s="485"/>
      <c r="CD54" s="485"/>
      <c r="CE54" s="485"/>
      <c r="CF54" s="485"/>
    </row>
    <row r="55" spans="1:91" ht="17.25" customHeight="1" x14ac:dyDescent="0.3">
      <c r="A55" s="603"/>
      <c r="B55" s="655" t="s">
        <v>2155</v>
      </c>
      <c r="C55" s="491"/>
      <c r="D55" s="491"/>
      <c r="E55" s="601"/>
      <c r="F55" s="600"/>
      <c r="H55" s="485"/>
      <c r="K55" s="485"/>
      <c r="L55" s="485"/>
      <c r="M55" s="485"/>
      <c r="N55" s="485"/>
      <c r="P55" s="485"/>
      <c r="Q55" s="485"/>
      <c r="R55" s="485"/>
      <c r="S55" s="485"/>
      <c r="T55" s="485"/>
      <c r="U55" s="485"/>
      <c r="W55" s="485"/>
      <c r="X55" s="485"/>
      <c r="Y55" s="485"/>
      <c r="Z55" s="485"/>
      <c r="AA55" s="485"/>
      <c r="AB55" s="485"/>
      <c r="AE55" s="485"/>
      <c r="AF55" s="485"/>
      <c r="AG55" s="485"/>
      <c r="AH55" s="485"/>
      <c r="AI55" s="485"/>
      <c r="AQ55" s="485"/>
      <c r="AR55" s="485"/>
      <c r="AT55" s="485"/>
      <c r="AU55" s="485"/>
      <c r="AV55" s="485"/>
      <c r="AW55" s="485"/>
      <c r="AX55" s="485"/>
      <c r="AY55" s="485"/>
      <c r="BB55" s="485"/>
      <c r="BC55" s="485"/>
      <c r="BD55" s="485"/>
      <c r="BE55" s="485"/>
      <c r="BF55" s="485"/>
      <c r="BG55" s="485"/>
      <c r="BJ55" s="485"/>
      <c r="BK55" s="485"/>
      <c r="BL55" s="485"/>
      <c r="BM55" s="485"/>
      <c r="BN55" s="485"/>
      <c r="BO55" s="485"/>
      <c r="BQ55" s="485"/>
      <c r="BR55" s="485"/>
      <c r="BS55" s="485"/>
      <c r="BT55" s="485"/>
      <c r="BU55" s="485"/>
      <c r="BV55" s="485"/>
      <c r="CA55" s="485"/>
      <c r="CB55" s="485"/>
      <c r="CC55" s="485"/>
      <c r="CD55" s="485"/>
      <c r="CE55" s="485"/>
      <c r="CF55" s="485"/>
      <c r="CH55" s="485"/>
      <c r="CI55" s="485"/>
      <c r="CJ55" s="485"/>
      <c r="CK55" s="485"/>
      <c r="CL55" s="485"/>
      <c r="CM55" s="485"/>
    </row>
    <row r="56" spans="1:91" ht="17.25" customHeight="1" x14ac:dyDescent="0.3">
      <c r="A56" s="603"/>
      <c r="B56" s="654" t="s">
        <v>2156</v>
      </c>
      <c r="C56" s="491"/>
      <c r="D56" s="491"/>
      <c r="E56" s="601"/>
      <c r="F56" s="600"/>
      <c r="H56" s="485"/>
      <c r="K56" s="485"/>
      <c r="L56" s="485"/>
      <c r="M56" s="485"/>
      <c r="N56" s="485"/>
      <c r="P56" s="485"/>
      <c r="Q56" s="485"/>
      <c r="R56" s="485"/>
      <c r="S56" s="485"/>
      <c r="T56" s="485"/>
      <c r="U56" s="485"/>
      <c r="W56" s="485"/>
      <c r="X56" s="485"/>
      <c r="Y56" s="485"/>
      <c r="Z56" s="485"/>
      <c r="AA56" s="485"/>
      <c r="AB56" s="485"/>
      <c r="AE56" s="485"/>
      <c r="AF56" s="485"/>
      <c r="AG56" s="485"/>
      <c r="AH56" s="485"/>
      <c r="AI56" s="485"/>
      <c r="AQ56" s="485"/>
      <c r="AR56" s="485"/>
      <c r="AT56" s="485"/>
      <c r="AU56" s="485"/>
      <c r="AV56" s="485"/>
      <c r="AW56" s="485"/>
      <c r="AX56" s="485"/>
      <c r="AY56" s="485"/>
      <c r="BB56" s="485"/>
      <c r="BC56" s="485"/>
      <c r="BD56" s="485"/>
      <c r="BE56" s="485"/>
      <c r="BF56" s="485"/>
      <c r="BG56" s="485"/>
      <c r="BJ56" s="485"/>
      <c r="BK56" s="485"/>
      <c r="BL56" s="485"/>
      <c r="BM56" s="485"/>
      <c r="BN56" s="485"/>
      <c r="BO56" s="485"/>
      <c r="BQ56" s="485"/>
      <c r="BR56" s="485"/>
      <c r="BS56" s="485"/>
      <c r="BT56" s="485"/>
      <c r="BU56" s="485"/>
      <c r="BV56" s="485"/>
      <c r="CA56" s="485"/>
      <c r="CB56" s="485"/>
      <c r="CC56" s="485"/>
      <c r="CD56" s="485"/>
      <c r="CE56" s="485"/>
      <c r="CF56" s="485"/>
      <c r="CH56" s="485"/>
      <c r="CI56" s="485"/>
      <c r="CJ56" s="485"/>
      <c r="CK56" s="485"/>
      <c r="CL56" s="485"/>
      <c r="CM56" s="485"/>
    </row>
    <row r="57" spans="1:91" ht="67.5" customHeight="1" x14ac:dyDescent="0.3">
      <c r="A57" s="665" t="s">
        <v>2126</v>
      </c>
      <c r="B57" s="648" t="s">
        <v>2157</v>
      </c>
      <c r="C57" s="664">
        <v>1</v>
      </c>
      <c r="D57" s="664" t="s">
        <v>1637</v>
      </c>
      <c r="E57" s="663">
        <v>0</v>
      </c>
      <c r="F57" s="668">
        <f>C57*E57</f>
        <v>0</v>
      </c>
      <c r="H57" s="485"/>
      <c r="K57" s="485"/>
      <c r="L57" s="485"/>
      <c r="M57" s="485"/>
      <c r="N57" s="485"/>
      <c r="P57" s="485"/>
      <c r="Q57" s="485"/>
      <c r="R57" s="485"/>
      <c r="S57" s="485"/>
      <c r="T57" s="485"/>
      <c r="U57" s="485"/>
      <c r="W57" s="485"/>
      <c r="X57" s="485"/>
      <c r="Y57" s="485"/>
      <c r="Z57" s="485"/>
      <c r="AA57" s="485"/>
      <c r="AB57" s="485"/>
      <c r="AE57" s="485"/>
      <c r="AF57" s="485"/>
      <c r="AG57" s="485"/>
      <c r="AH57" s="485"/>
      <c r="AI57" s="485"/>
      <c r="AQ57" s="485"/>
      <c r="AR57" s="485"/>
      <c r="AT57" s="485"/>
      <c r="AU57" s="485"/>
      <c r="AV57" s="485"/>
      <c r="AW57" s="485"/>
      <c r="AX57" s="485"/>
      <c r="AY57" s="485"/>
      <c r="BB57" s="485"/>
      <c r="BC57" s="485"/>
      <c r="BD57" s="485"/>
      <c r="BE57" s="485"/>
      <c r="BF57" s="485"/>
      <c r="BG57" s="485"/>
      <c r="BJ57" s="485"/>
      <c r="BK57" s="485"/>
      <c r="BL57" s="485"/>
      <c r="BM57" s="485"/>
      <c r="BN57" s="485"/>
      <c r="BO57" s="485"/>
      <c r="BQ57" s="485"/>
      <c r="BR57" s="485"/>
      <c r="BS57" s="485"/>
      <c r="BT57" s="485"/>
      <c r="BU57" s="485"/>
      <c r="BV57" s="485"/>
      <c r="CA57" s="485"/>
      <c r="CB57" s="485"/>
      <c r="CC57" s="485"/>
      <c r="CD57" s="485"/>
      <c r="CE57" s="485"/>
      <c r="CF57" s="485"/>
      <c r="CH57" s="485"/>
      <c r="CI57" s="485"/>
      <c r="CJ57" s="485"/>
      <c r="CK57" s="485"/>
      <c r="CL57" s="485"/>
      <c r="CM57" s="485"/>
    </row>
    <row r="58" spans="1:91" ht="17.25" customHeight="1" x14ac:dyDescent="0.3">
      <c r="A58" s="603"/>
      <c r="B58" s="654" t="s">
        <v>2158</v>
      </c>
      <c r="C58" s="491"/>
      <c r="D58" s="491"/>
      <c r="E58" s="601"/>
      <c r="F58" s="600"/>
      <c r="P58" s="485"/>
      <c r="Q58" s="485"/>
      <c r="R58" s="485"/>
      <c r="S58" s="485"/>
      <c r="T58" s="485"/>
      <c r="U58" s="485"/>
      <c r="W58" s="485"/>
      <c r="X58" s="485"/>
      <c r="Y58" s="485"/>
      <c r="Z58" s="485"/>
      <c r="AA58" s="485"/>
      <c r="AB58" s="485"/>
      <c r="BJ58" s="485"/>
      <c r="BK58" s="485"/>
      <c r="BL58" s="485"/>
      <c r="BM58" s="485"/>
      <c r="BN58" s="485"/>
      <c r="BO58" s="485"/>
      <c r="BQ58" s="485"/>
      <c r="BR58" s="485"/>
      <c r="BS58" s="485"/>
      <c r="BT58" s="485"/>
      <c r="BU58" s="485"/>
      <c r="BV58" s="485"/>
      <c r="CA58" s="485"/>
      <c r="CB58" s="485"/>
      <c r="CC58" s="485"/>
      <c r="CD58" s="485"/>
      <c r="CE58" s="485"/>
      <c r="CF58" s="485"/>
    </row>
    <row r="59" spans="1:91" ht="17.25" customHeight="1" x14ac:dyDescent="0.3">
      <c r="A59" s="603" t="s">
        <v>2129</v>
      </c>
      <c r="B59" s="648" t="s">
        <v>2159</v>
      </c>
      <c r="C59" s="491">
        <v>1</v>
      </c>
      <c r="D59" s="491" t="s">
        <v>1637</v>
      </c>
      <c r="E59" s="601">
        <v>0</v>
      </c>
      <c r="F59" s="600">
        <f>C59*E59</f>
        <v>0</v>
      </c>
      <c r="P59" s="485"/>
      <c r="Q59" s="485"/>
      <c r="R59" s="485"/>
      <c r="S59" s="485"/>
      <c r="T59" s="485"/>
      <c r="U59" s="485"/>
      <c r="W59" s="485"/>
      <c r="X59" s="485"/>
      <c r="Y59" s="485"/>
      <c r="Z59" s="485"/>
      <c r="AA59" s="485"/>
      <c r="AB59" s="485"/>
      <c r="BJ59" s="485"/>
      <c r="BK59" s="485"/>
      <c r="BL59" s="485"/>
      <c r="BM59" s="485"/>
      <c r="BN59" s="485"/>
      <c r="BO59" s="485"/>
      <c r="BQ59" s="485"/>
      <c r="BR59" s="485"/>
      <c r="BS59" s="485"/>
      <c r="BT59" s="485"/>
      <c r="BU59" s="485"/>
      <c r="BV59" s="485"/>
      <c r="CA59" s="485"/>
      <c r="CB59" s="485"/>
      <c r="CC59" s="485"/>
      <c r="CD59" s="485"/>
      <c r="CE59" s="485"/>
      <c r="CF59" s="485"/>
    </row>
    <row r="60" spans="1:91" ht="17.25" customHeight="1" x14ac:dyDescent="0.3">
      <c r="A60" s="603" t="s">
        <v>2131</v>
      </c>
      <c r="B60" s="648" t="s">
        <v>2160</v>
      </c>
      <c r="C60" s="491">
        <v>1</v>
      </c>
      <c r="D60" s="491" t="s">
        <v>1637</v>
      </c>
      <c r="E60" s="601">
        <v>0</v>
      </c>
      <c r="F60" s="600">
        <f>C60*E60</f>
        <v>0</v>
      </c>
      <c r="P60" s="485"/>
      <c r="Q60" s="485"/>
      <c r="R60" s="485"/>
      <c r="S60" s="485"/>
      <c r="T60" s="485"/>
      <c r="U60" s="485"/>
      <c r="W60" s="485"/>
      <c r="X60" s="485"/>
      <c r="Y60" s="485"/>
      <c r="Z60" s="485"/>
      <c r="AA60" s="485"/>
      <c r="AB60" s="485"/>
      <c r="BJ60" s="485"/>
      <c r="BK60" s="485"/>
      <c r="BL60" s="485"/>
      <c r="BM60" s="485"/>
      <c r="BN60" s="485"/>
      <c r="BO60" s="485"/>
      <c r="BQ60" s="485"/>
      <c r="BR60" s="485"/>
      <c r="BS60" s="485"/>
      <c r="BT60" s="485"/>
      <c r="BU60" s="485"/>
      <c r="BV60" s="485"/>
      <c r="CA60" s="485"/>
      <c r="CB60" s="485"/>
      <c r="CC60" s="485"/>
      <c r="CD60" s="485"/>
      <c r="CE60" s="485"/>
      <c r="CF60" s="485"/>
    </row>
    <row r="61" spans="1:91" ht="17.25" customHeight="1" x14ac:dyDescent="0.3">
      <c r="A61" s="603" t="s">
        <v>1845</v>
      </c>
      <c r="B61" s="648" t="s">
        <v>2161</v>
      </c>
      <c r="C61" s="491">
        <v>1</v>
      </c>
      <c r="D61" s="491" t="s">
        <v>1637</v>
      </c>
      <c r="E61" s="601">
        <v>0</v>
      </c>
      <c r="F61" s="600">
        <f>C61*E61</f>
        <v>0</v>
      </c>
      <c r="I61" s="651"/>
      <c r="J61" s="654"/>
      <c r="P61" s="485"/>
      <c r="Q61" s="485"/>
      <c r="R61" s="485"/>
      <c r="S61" s="485"/>
      <c r="T61" s="485"/>
      <c r="U61" s="485"/>
      <c r="W61" s="485"/>
      <c r="X61" s="485"/>
      <c r="Y61" s="485"/>
      <c r="Z61" s="485"/>
      <c r="AA61" s="485"/>
      <c r="AB61" s="485"/>
      <c r="CA61" s="485"/>
      <c r="CB61" s="485"/>
      <c r="CC61" s="485"/>
      <c r="CD61" s="485"/>
      <c r="CE61" s="485"/>
      <c r="CF61" s="485"/>
    </row>
    <row r="62" spans="1:91" ht="17.25" customHeight="1" x14ac:dyDescent="0.3">
      <c r="A62" s="603"/>
      <c r="B62" s="648"/>
      <c r="C62" s="491"/>
      <c r="D62" s="491"/>
      <c r="E62" s="601"/>
      <c r="F62" s="600"/>
      <c r="I62" s="651"/>
      <c r="J62" s="654"/>
      <c r="P62" s="485"/>
      <c r="Q62" s="485"/>
      <c r="R62" s="485"/>
      <c r="S62" s="485"/>
      <c r="T62" s="485"/>
      <c r="U62" s="485"/>
      <c r="W62" s="485"/>
      <c r="X62" s="485"/>
      <c r="Y62" s="485"/>
      <c r="Z62" s="485"/>
      <c r="AA62" s="485"/>
      <c r="AB62" s="485"/>
      <c r="CA62" s="485"/>
      <c r="CB62" s="485"/>
      <c r="CC62" s="485"/>
      <c r="CD62" s="485"/>
      <c r="CE62" s="485"/>
      <c r="CF62" s="485"/>
    </row>
    <row r="63" spans="1:91" ht="17.25" customHeight="1" x14ac:dyDescent="0.3">
      <c r="A63" s="603"/>
      <c r="B63" s="648"/>
      <c r="C63" s="491"/>
      <c r="D63" s="491"/>
      <c r="E63" s="601"/>
      <c r="F63" s="600"/>
      <c r="I63" s="651"/>
      <c r="J63" s="654"/>
      <c r="P63" s="485"/>
      <c r="Q63" s="485"/>
      <c r="R63" s="485"/>
      <c r="S63" s="485"/>
      <c r="T63" s="485"/>
      <c r="U63" s="485"/>
      <c r="W63" s="485"/>
      <c r="X63" s="485"/>
      <c r="Y63" s="485"/>
      <c r="Z63" s="485"/>
      <c r="AA63" s="485"/>
      <c r="AB63" s="485"/>
      <c r="CA63" s="485"/>
      <c r="CB63" s="485"/>
      <c r="CC63" s="485"/>
      <c r="CD63" s="485"/>
      <c r="CE63" s="485"/>
      <c r="CF63" s="485"/>
    </row>
    <row r="64" spans="1:91" ht="17.25" customHeight="1" x14ac:dyDescent="0.3">
      <c r="A64" s="603"/>
      <c r="B64" s="648"/>
      <c r="C64" s="491"/>
      <c r="D64" s="491"/>
      <c r="E64" s="601"/>
      <c r="F64" s="600"/>
      <c r="I64" s="651"/>
      <c r="J64" s="654"/>
      <c r="P64" s="485"/>
      <c r="Q64" s="485"/>
      <c r="R64" s="485"/>
      <c r="S64" s="485"/>
      <c r="T64" s="485"/>
      <c r="U64" s="485"/>
      <c r="W64" s="485"/>
      <c r="X64" s="485"/>
      <c r="Y64" s="485"/>
      <c r="Z64" s="485"/>
      <c r="AA64" s="485"/>
      <c r="AB64" s="485"/>
      <c r="CA64" s="485"/>
      <c r="CB64" s="485"/>
      <c r="CC64" s="485"/>
      <c r="CD64" s="485"/>
      <c r="CE64" s="485"/>
      <c r="CF64" s="485"/>
    </row>
    <row r="65" spans="1:84" ht="17.25" customHeight="1" x14ac:dyDescent="0.3">
      <c r="A65" s="603"/>
      <c r="B65" s="648"/>
      <c r="C65" s="491"/>
      <c r="D65" s="491"/>
      <c r="E65" s="601"/>
      <c r="F65" s="600"/>
      <c r="I65" s="651"/>
      <c r="J65" s="654"/>
      <c r="P65" s="485"/>
      <c r="Q65" s="485"/>
      <c r="R65" s="485"/>
      <c r="S65" s="485"/>
      <c r="T65" s="485"/>
      <c r="U65" s="485"/>
      <c r="W65" s="485"/>
      <c r="X65" s="485"/>
      <c r="Y65" s="485"/>
      <c r="Z65" s="485"/>
      <c r="AA65" s="485"/>
      <c r="AB65" s="485"/>
      <c r="CA65" s="485"/>
      <c r="CB65" s="485"/>
      <c r="CC65" s="485"/>
      <c r="CD65" s="485"/>
      <c r="CE65" s="485"/>
      <c r="CF65" s="485"/>
    </row>
    <row r="66" spans="1:84" ht="17.25" customHeight="1" x14ac:dyDescent="0.3">
      <c r="A66" s="603"/>
      <c r="B66" s="648"/>
      <c r="C66" s="491"/>
      <c r="D66" s="491"/>
      <c r="E66" s="601"/>
      <c r="F66" s="600"/>
      <c r="P66" s="485"/>
      <c r="Q66" s="485"/>
      <c r="R66" s="485"/>
      <c r="S66" s="485"/>
      <c r="T66" s="485"/>
      <c r="U66" s="485"/>
      <c r="W66" s="485"/>
      <c r="X66" s="485"/>
      <c r="Y66" s="485"/>
      <c r="Z66" s="485"/>
      <c r="AA66" s="485"/>
      <c r="AB66" s="485"/>
      <c r="AK66" s="651"/>
      <c r="AL66" s="654"/>
      <c r="CA66" s="485"/>
      <c r="CB66" s="485"/>
      <c r="CC66" s="485"/>
      <c r="CD66" s="485"/>
      <c r="CE66" s="485"/>
      <c r="CF66" s="485"/>
    </row>
    <row r="67" spans="1:84" ht="17.25" customHeight="1" x14ac:dyDescent="0.3">
      <c r="A67" s="603"/>
      <c r="B67" s="648"/>
      <c r="C67" s="491"/>
      <c r="D67" s="491"/>
      <c r="E67" s="601"/>
      <c r="F67" s="600"/>
      <c r="P67" s="485"/>
      <c r="Q67" s="485"/>
      <c r="R67" s="485"/>
      <c r="S67" s="485"/>
      <c r="T67" s="485"/>
      <c r="U67" s="485"/>
      <c r="W67" s="485"/>
      <c r="X67" s="485"/>
      <c r="Y67" s="485"/>
      <c r="Z67" s="485"/>
      <c r="AA67" s="485"/>
      <c r="AB67" s="485"/>
      <c r="AK67" s="651"/>
      <c r="AL67" s="654"/>
      <c r="CA67" s="485"/>
      <c r="CB67" s="485"/>
      <c r="CC67" s="485"/>
      <c r="CD67" s="485"/>
      <c r="CE67" s="485"/>
      <c r="CF67" s="485"/>
    </row>
    <row r="68" spans="1:84" ht="17.25" customHeight="1" x14ac:dyDescent="0.3">
      <c r="A68" s="603"/>
      <c r="B68" s="648"/>
      <c r="C68" s="491"/>
      <c r="D68" s="491"/>
      <c r="E68" s="601"/>
      <c r="F68" s="600"/>
      <c r="AL68" s="647"/>
      <c r="AM68" s="646"/>
      <c r="AN68" s="645"/>
      <c r="AO68" s="644"/>
      <c r="AP68" s="643"/>
    </row>
    <row r="69" spans="1:84" ht="15" customHeight="1" x14ac:dyDescent="0.3">
      <c r="A69" s="603"/>
      <c r="B69" s="610"/>
      <c r="C69" s="491"/>
      <c r="D69" s="491"/>
      <c r="E69" s="601"/>
      <c r="F69" s="600"/>
      <c r="U69" s="485"/>
    </row>
    <row r="70" spans="1:84" ht="28.5" customHeight="1" x14ac:dyDescent="0.3">
      <c r="A70" s="596"/>
      <c r="B70" s="595"/>
      <c r="C70" s="595"/>
      <c r="D70" s="595"/>
      <c r="E70" s="594" t="s">
        <v>2140</v>
      </c>
      <c r="F70" s="593">
        <f>SUM(F40:F69)</f>
        <v>0</v>
      </c>
    </row>
    <row r="71" spans="1:84" ht="28.5" customHeight="1" x14ac:dyDescent="0.3">
      <c r="A71" s="484" t="str">
        <f>A1</f>
        <v>DJA 2023 0208 - ORE Test Rig Enabling</v>
      </c>
      <c r="B71" s="592"/>
      <c r="C71" s="592"/>
      <c r="D71" s="592"/>
      <c r="E71" s="591"/>
      <c r="F71" s="590"/>
    </row>
    <row r="72" spans="1:84" ht="28.5" customHeight="1" x14ac:dyDescent="0.3">
      <c r="A72" s="589"/>
      <c r="B72" s="588"/>
      <c r="C72" s="628" t="s">
        <v>1629</v>
      </c>
      <c r="D72" s="628" t="s">
        <v>1630</v>
      </c>
      <c r="E72" s="627" t="s">
        <v>1631</v>
      </c>
      <c r="F72" s="626" t="s">
        <v>2091</v>
      </c>
    </row>
    <row r="73" spans="1:84" ht="17.25" customHeight="1" x14ac:dyDescent="0.3">
      <c r="A73" s="603"/>
      <c r="B73" s="655" t="s">
        <v>2162</v>
      </c>
      <c r="C73" s="491"/>
      <c r="D73" s="491"/>
      <c r="E73" s="601"/>
      <c r="F73" s="600"/>
      <c r="P73" s="485"/>
      <c r="Q73" s="485"/>
      <c r="R73" s="485"/>
      <c r="S73" s="485"/>
      <c r="T73" s="485"/>
      <c r="U73" s="485"/>
      <c r="W73" s="485"/>
      <c r="X73" s="485"/>
      <c r="Y73" s="485"/>
      <c r="Z73" s="485"/>
      <c r="AA73" s="485"/>
      <c r="AB73" s="485"/>
      <c r="AK73" s="651"/>
      <c r="AL73" s="654"/>
      <c r="CA73" s="485"/>
      <c r="CB73" s="485"/>
      <c r="CC73" s="485"/>
      <c r="CD73" s="485"/>
      <c r="CE73" s="485"/>
      <c r="CF73" s="485"/>
    </row>
    <row r="74" spans="1:84" ht="17.25" customHeight="1" x14ac:dyDescent="0.3">
      <c r="A74" s="603"/>
      <c r="B74" s="653" t="s">
        <v>2163</v>
      </c>
      <c r="C74" s="491"/>
      <c r="D74" s="491"/>
      <c r="E74" s="601"/>
      <c r="F74" s="600"/>
      <c r="P74" s="485"/>
      <c r="Q74" s="485"/>
      <c r="R74" s="485"/>
      <c r="S74" s="485"/>
      <c r="T74" s="485"/>
      <c r="U74" s="485"/>
      <c r="W74" s="485"/>
      <c r="X74" s="485"/>
      <c r="Y74" s="485"/>
      <c r="Z74" s="485"/>
      <c r="AA74" s="485"/>
      <c r="AB74" s="485"/>
      <c r="AL74" s="647"/>
      <c r="AM74" s="652"/>
      <c r="AN74" s="645"/>
      <c r="AO74" s="650"/>
      <c r="AP74" s="649"/>
      <c r="BJ74" s="485"/>
      <c r="BK74" s="485"/>
      <c r="BL74" s="485"/>
      <c r="BM74" s="485"/>
      <c r="BN74" s="485"/>
      <c r="BO74" s="485"/>
      <c r="BQ74" s="485"/>
      <c r="BR74" s="485"/>
      <c r="BS74" s="485"/>
      <c r="BT74" s="485"/>
      <c r="BU74" s="485"/>
      <c r="BV74" s="485"/>
      <c r="CA74" s="485"/>
      <c r="CB74" s="485"/>
      <c r="CC74" s="485"/>
      <c r="CD74" s="485"/>
      <c r="CE74" s="485"/>
      <c r="CF74" s="485"/>
    </row>
    <row r="75" spans="1:84" ht="30.75" customHeight="1" x14ac:dyDescent="0.3">
      <c r="A75" s="603"/>
      <c r="B75" s="651" t="s">
        <v>2164</v>
      </c>
      <c r="C75" s="491"/>
      <c r="D75" s="491"/>
      <c r="E75" s="607"/>
      <c r="F75" s="606"/>
      <c r="AL75" s="647"/>
      <c r="AM75" s="646"/>
      <c r="AN75" s="645"/>
      <c r="AO75" s="650"/>
      <c r="AP75" s="649"/>
    </row>
    <row r="76" spans="1:84" ht="17.25" customHeight="1" x14ac:dyDescent="0.3">
      <c r="A76" s="603"/>
      <c r="B76" s="648" t="s">
        <v>2165</v>
      </c>
      <c r="C76" s="491">
        <f>C49+C50</f>
        <v>2729</v>
      </c>
      <c r="D76" s="491" t="s">
        <v>2117</v>
      </c>
      <c r="E76" s="601"/>
      <c r="F76" s="600"/>
      <c r="AL76" s="647"/>
      <c r="AM76" s="646"/>
      <c r="AN76" s="645"/>
      <c r="AO76" s="644"/>
      <c r="AP76" s="643"/>
    </row>
    <row r="77" spans="1:84" ht="30.75" customHeight="1" x14ac:dyDescent="0.3">
      <c r="A77" s="603"/>
      <c r="B77" s="651" t="s">
        <v>2166</v>
      </c>
      <c r="C77" s="491"/>
      <c r="D77" s="491"/>
      <c r="E77" s="607"/>
      <c r="F77" s="606"/>
      <c r="AL77" s="647"/>
      <c r="AM77" s="646"/>
      <c r="AN77" s="645"/>
      <c r="AO77" s="650"/>
      <c r="AP77" s="649"/>
    </row>
    <row r="78" spans="1:84" ht="17.25" customHeight="1" x14ac:dyDescent="0.3">
      <c r="A78" s="603" t="s">
        <v>2099</v>
      </c>
      <c r="B78" s="648" t="s">
        <v>2167</v>
      </c>
      <c r="C78" s="607">
        <v>0</v>
      </c>
      <c r="D78" s="491" t="s">
        <v>2168</v>
      </c>
      <c r="E78" s="601">
        <v>0</v>
      </c>
      <c r="F78" s="600">
        <f t="shared" ref="F78:F83" si="0">C78*E78</f>
        <v>0</v>
      </c>
      <c r="AL78" s="647"/>
      <c r="AM78" s="646"/>
      <c r="AN78" s="645"/>
      <c r="AO78" s="644"/>
      <c r="AP78" s="643"/>
    </row>
    <row r="79" spans="1:84" ht="17.25" customHeight="1" x14ac:dyDescent="0.3">
      <c r="A79" s="603" t="s">
        <v>2104</v>
      </c>
      <c r="B79" s="648" t="s">
        <v>2169</v>
      </c>
      <c r="C79" s="607">
        <v>0</v>
      </c>
      <c r="D79" s="491" t="s">
        <v>2168</v>
      </c>
      <c r="E79" s="601">
        <v>0</v>
      </c>
      <c r="F79" s="600">
        <f t="shared" si="0"/>
        <v>0</v>
      </c>
      <c r="AL79" s="647"/>
      <c r="AM79" s="646"/>
      <c r="AN79" s="645"/>
      <c r="AO79" s="644"/>
      <c r="AP79" s="643"/>
    </row>
    <row r="80" spans="1:84" ht="30.75" customHeight="1" x14ac:dyDescent="0.3">
      <c r="A80" s="603" t="s">
        <v>2107</v>
      </c>
      <c r="B80" s="648" t="s">
        <v>2170</v>
      </c>
      <c r="C80" s="607">
        <v>0</v>
      </c>
      <c r="D80" s="491" t="s">
        <v>2168</v>
      </c>
      <c r="E80" s="601">
        <v>0</v>
      </c>
      <c r="F80" s="600">
        <f t="shared" si="0"/>
        <v>0</v>
      </c>
      <c r="AL80" s="647"/>
      <c r="AM80" s="646"/>
      <c r="AN80" s="645"/>
      <c r="AO80" s="644"/>
      <c r="AP80" s="643"/>
    </row>
    <row r="81" spans="1:42" ht="30.75" customHeight="1" x14ac:dyDescent="0.3">
      <c r="A81" s="603" t="s">
        <v>2111</v>
      </c>
      <c r="B81" s="648" t="s">
        <v>2171</v>
      </c>
      <c r="C81" s="607">
        <v>0</v>
      </c>
      <c r="D81" s="491" t="s">
        <v>2168</v>
      </c>
      <c r="E81" s="601">
        <v>0</v>
      </c>
      <c r="F81" s="600">
        <f t="shared" si="0"/>
        <v>0</v>
      </c>
      <c r="AL81" s="647"/>
      <c r="AM81" s="646"/>
      <c r="AN81" s="645"/>
      <c r="AO81" s="644"/>
      <c r="AP81" s="643"/>
    </row>
    <row r="82" spans="1:42" ht="17.25" customHeight="1" x14ac:dyDescent="0.3">
      <c r="A82" s="603" t="s">
        <v>2113</v>
      </c>
      <c r="B82" s="648" t="s">
        <v>2172</v>
      </c>
      <c r="C82" s="607">
        <v>0</v>
      </c>
      <c r="D82" s="491" t="s">
        <v>2168</v>
      </c>
      <c r="E82" s="601">
        <v>0</v>
      </c>
      <c r="F82" s="600">
        <f t="shared" si="0"/>
        <v>0</v>
      </c>
      <c r="AL82" s="647"/>
      <c r="AM82" s="646"/>
      <c r="AN82" s="645"/>
      <c r="AO82" s="644"/>
      <c r="AP82" s="643"/>
    </row>
    <row r="83" spans="1:42" ht="17.25" customHeight="1" x14ac:dyDescent="0.3">
      <c r="A83" s="603" t="s">
        <v>2115</v>
      </c>
      <c r="B83" s="648" t="s">
        <v>2173</v>
      </c>
      <c r="C83" s="607">
        <v>0</v>
      </c>
      <c r="D83" s="491" t="s">
        <v>2168</v>
      </c>
      <c r="E83" s="601">
        <v>0</v>
      </c>
      <c r="F83" s="600">
        <f t="shared" si="0"/>
        <v>0</v>
      </c>
      <c r="AK83" s="651"/>
      <c r="AL83" s="647"/>
      <c r="AM83" s="646"/>
      <c r="AN83" s="645"/>
      <c r="AO83" s="644"/>
      <c r="AP83" s="643"/>
    </row>
    <row r="84" spans="1:42" ht="30.75" customHeight="1" x14ac:dyDescent="0.3">
      <c r="A84" s="603"/>
      <c r="B84" s="651" t="s">
        <v>2174</v>
      </c>
      <c r="C84" s="607"/>
      <c r="D84" s="491"/>
      <c r="E84" s="601"/>
      <c r="F84" s="600"/>
      <c r="AK84" s="651"/>
      <c r="AL84" s="647"/>
      <c r="AM84" s="646"/>
      <c r="AN84" s="645"/>
      <c r="AO84" s="644"/>
      <c r="AP84" s="643"/>
    </row>
    <row r="85" spans="1:42" ht="17.25" customHeight="1" x14ac:dyDescent="0.3">
      <c r="A85" s="603" t="s">
        <v>2118</v>
      </c>
      <c r="B85" s="648" t="s">
        <v>2175</v>
      </c>
      <c r="C85" s="607">
        <v>0</v>
      </c>
      <c r="D85" s="491" t="s">
        <v>2168</v>
      </c>
      <c r="E85" s="601">
        <v>0</v>
      </c>
      <c r="F85" s="600">
        <f t="shared" ref="F85:F90" si="1">C85*E85</f>
        <v>0</v>
      </c>
      <c r="AL85" s="647"/>
      <c r="AM85" s="646"/>
      <c r="AN85" s="645"/>
      <c r="AO85" s="644"/>
      <c r="AP85" s="643"/>
    </row>
    <row r="86" spans="1:42" ht="17.25" customHeight="1" x14ac:dyDescent="0.3">
      <c r="A86" s="603" t="s">
        <v>2121</v>
      </c>
      <c r="B86" s="648" t="s">
        <v>2176</v>
      </c>
      <c r="C86" s="607">
        <v>0</v>
      </c>
      <c r="D86" s="491" t="s">
        <v>2168</v>
      </c>
      <c r="E86" s="601">
        <v>0</v>
      </c>
      <c r="F86" s="600">
        <f t="shared" si="1"/>
        <v>0</v>
      </c>
      <c r="AL86" s="647"/>
      <c r="AM86" s="646"/>
      <c r="AN86" s="645"/>
      <c r="AO86" s="644"/>
      <c r="AP86" s="643"/>
    </row>
    <row r="87" spans="1:42" ht="17.25" customHeight="1" x14ac:dyDescent="0.3">
      <c r="A87" s="603" t="s">
        <v>2123</v>
      </c>
      <c r="B87" s="648" t="s">
        <v>2177</v>
      </c>
      <c r="C87" s="607">
        <v>0</v>
      </c>
      <c r="D87" s="491" t="s">
        <v>2168</v>
      </c>
      <c r="E87" s="601">
        <v>0</v>
      </c>
      <c r="F87" s="600">
        <f t="shared" si="1"/>
        <v>0</v>
      </c>
      <c r="AL87" s="647"/>
      <c r="AM87" s="646"/>
      <c r="AN87" s="645"/>
      <c r="AO87" s="644"/>
      <c r="AP87" s="643"/>
    </row>
    <row r="88" spans="1:42" ht="17.25" customHeight="1" x14ac:dyDescent="0.3">
      <c r="A88" s="603" t="s">
        <v>2126</v>
      </c>
      <c r="B88" s="648" t="s">
        <v>2178</v>
      </c>
      <c r="C88" s="607">
        <v>0</v>
      </c>
      <c r="D88" s="491" t="s">
        <v>2168</v>
      </c>
      <c r="E88" s="601">
        <v>0</v>
      </c>
      <c r="F88" s="600">
        <f t="shared" si="1"/>
        <v>0</v>
      </c>
      <c r="AL88" s="647"/>
      <c r="AM88" s="646"/>
      <c r="AN88" s="645"/>
      <c r="AO88" s="644"/>
      <c r="AP88" s="643"/>
    </row>
    <row r="89" spans="1:42" ht="17.25" customHeight="1" x14ac:dyDescent="0.3">
      <c r="A89" s="603" t="s">
        <v>2129</v>
      </c>
      <c r="B89" s="648" t="s">
        <v>2179</v>
      </c>
      <c r="C89" s="607">
        <v>0</v>
      </c>
      <c r="D89" s="491" t="s">
        <v>2168</v>
      </c>
      <c r="E89" s="601">
        <v>0</v>
      </c>
      <c r="F89" s="600">
        <f t="shared" si="1"/>
        <v>0</v>
      </c>
      <c r="AL89" s="647"/>
      <c r="AM89" s="646"/>
      <c r="AN89" s="645"/>
      <c r="AO89" s="644"/>
      <c r="AP89" s="643"/>
    </row>
    <row r="90" spans="1:42" ht="17.25" customHeight="1" x14ac:dyDescent="0.3">
      <c r="A90" s="603" t="s">
        <v>2131</v>
      </c>
      <c r="B90" s="648" t="s">
        <v>2180</v>
      </c>
      <c r="C90" s="607">
        <v>0</v>
      </c>
      <c r="D90" s="491" t="s">
        <v>2168</v>
      </c>
      <c r="E90" s="601">
        <v>0</v>
      </c>
      <c r="F90" s="600">
        <f t="shared" si="1"/>
        <v>0</v>
      </c>
      <c r="AL90" s="647"/>
      <c r="AM90" s="646"/>
      <c r="AN90" s="645"/>
      <c r="AO90" s="644"/>
      <c r="AP90" s="643"/>
    </row>
    <row r="91" spans="1:42" ht="30.75" customHeight="1" x14ac:dyDescent="0.3">
      <c r="A91" s="603"/>
      <c r="B91" s="651" t="s">
        <v>2181</v>
      </c>
      <c r="C91" s="607"/>
      <c r="D91" s="491"/>
      <c r="E91" s="607"/>
      <c r="F91" s="606"/>
      <c r="AL91" s="647"/>
      <c r="AM91" s="646"/>
      <c r="AN91" s="645"/>
      <c r="AO91" s="650"/>
      <c r="AP91" s="649"/>
    </row>
    <row r="92" spans="1:42" ht="17.25" customHeight="1" x14ac:dyDescent="0.3">
      <c r="A92" s="603" t="s">
        <v>1845</v>
      </c>
      <c r="B92" s="648" t="s">
        <v>2182</v>
      </c>
      <c r="C92" s="607">
        <v>0</v>
      </c>
      <c r="D92" s="491" t="s">
        <v>2168</v>
      </c>
      <c r="E92" s="601">
        <v>0</v>
      </c>
      <c r="F92" s="600">
        <f>C92*E92</f>
        <v>0</v>
      </c>
      <c r="AL92" s="647"/>
      <c r="AM92" s="646"/>
      <c r="AN92" s="645"/>
      <c r="AO92" s="644"/>
      <c r="AP92" s="643"/>
    </row>
    <row r="93" spans="1:42" ht="17.25" customHeight="1" x14ac:dyDescent="0.3">
      <c r="A93" s="603" t="s">
        <v>2135</v>
      </c>
      <c r="B93" s="648" t="s">
        <v>2183</v>
      </c>
      <c r="C93" s="607">
        <v>0</v>
      </c>
      <c r="D93" s="491" t="s">
        <v>2168</v>
      </c>
      <c r="E93" s="601">
        <v>0</v>
      </c>
      <c r="F93" s="600">
        <f>C93*E93</f>
        <v>0</v>
      </c>
      <c r="AL93" s="647"/>
      <c r="AM93" s="646"/>
      <c r="AN93" s="645"/>
      <c r="AO93" s="644"/>
      <c r="AP93" s="643"/>
    </row>
    <row r="94" spans="1:42" ht="17.25" customHeight="1" x14ac:dyDescent="0.3">
      <c r="A94" s="603" t="s">
        <v>2138</v>
      </c>
      <c r="B94" s="648" t="s">
        <v>2184</v>
      </c>
      <c r="C94" s="607">
        <v>0</v>
      </c>
      <c r="D94" s="491" t="s">
        <v>2168</v>
      </c>
      <c r="E94" s="601">
        <v>0</v>
      </c>
      <c r="F94" s="600">
        <f>C94*E94</f>
        <v>0</v>
      </c>
      <c r="AL94" s="647"/>
      <c r="AM94" s="646"/>
      <c r="AN94" s="645"/>
      <c r="AO94" s="644"/>
      <c r="AP94" s="643"/>
    </row>
    <row r="95" spans="1:42" ht="17.25" customHeight="1" x14ac:dyDescent="0.3">
      <c r="A95" s="603"/>
      <c r="B95" s="648"/>
      <c r="C95" s="607"/>
      <c r="D95" s="491"/>
      <c r="E95" s="601"/>
      <c r="F95" s="600"/>
      <c r="AL95" s="647"/>
      <c r="AM95" s="646"/>
      <c r="AN95" s="645"/>
      <c r="AO95" s="644"/>
      <c r="AP95" s="643"/>
    </row>
    <row r="96" spans="1:42" ht="17.25" customHeight="1" x14ac:dyDescent="0.3">
      <c r="A96" s="603"/>
      <c r="B96" s="648"/>
      <c r="C96" s="491"/>
      <c r="D96" s="491"/>
      <c r="E96" s="601"/>
      <c r="F96" s="600"/>
      <c r="AL96" s="647"/>
      <c r="AM96" s="646"/>
      <c r="AN96" s="645"/>
      <c r="AO96" s="644"/>
      <c r="AP96" s="643"/>
    </row>
    <row r="97" spans="1:42" ht="17.25" customHeight="1" x14ac:dyDescent="0.3">
      <c r="A97" s="603"/>
      <c r="B97" s="648"/>
      <c r="C97" s="491"/>
      <c r="D97" s="491"/>
      <c r="E97" s="601"/>
      <c r="F97" s="600"/>
      <c r="AL97" s="647"/>
      <c r="AM97" s="646"/>
      <c r="AN97" s="645"/>
      <c r="AO97" s="644"/>
      <c r="AP97" s="643"/>
    </row>
    <row r="98" spans="1:42" ht="17.25" customHeight="1" x14ac:dyDescent="0.3">
      <c r="A98" s="603"/>
      <c r="B98" s="648"/>
      <c r="C98" s="491"/>
      <c r="D98" s="491"/>
      <c r="E98" s="601"/>
      <c r="F98" s="600"/>
      <c r="AL98" s="647"/>
      <c r="AM98" s="646"/>
      <c r="AN98" s="645"/>
      <c r="AO98" s="644"/>
      <c r="AP98" s="643"/>
    </row>
    <row r="99" spans="1:42" ht="17.25" customHeight="1" x14ac:dyDescent="0.3">
      <c r="A99" s="603"/>
      <c r="B99" s="648"/>
      <c r="C99" s="491"/>
      <c r="D99" s="491"/>
      <c r="E99" s="601"/>
      <c r="F99" s="600"/>
      <c r="AL99" s="647"/>
      <c r="AM99" s="646"/>
      <c r="AN99" s="645"/>
      <c r="AO99" s="644"/>
      <c r="AP99" s="643"/>
    </row>
    <row r="100" spans="1:42" ht="17.25" customHeight="1" x14ac:dyDescent="0.3">
      <c r="A100" s="603"/>
      <c r="B100" s="648"/>
      <c r="C100" s="491"/>
      <c r="D100" s="491"/>
      <c r="E100" s="601"/>
      <c r="F100" s="600"/>
      <c r="AL100" s="647"/>
      <c r="AM100" s="646"/>
      <c r="AN100" s="645"/>
      <c r="AO100" s="644"/>
      <c r="AP100" s="643"/>
    </row>
    <row r="101" spans="1:42" ht="17.25" customHeight="1" x14ac:dyDescent="0.3">
      <c r="A101" s="603"/>
      <c r="B101" s="648"/>
      <c r="C101" s="491"/>
      <c r="D101" s="491"/>
      <c r="E101" s="601"/>
      <c r="F101" s="600"/>
      <c r="AL101" s="647"/>
      <c r="AM101" s="646"/>
      <c r="AN101" s="645"/>
      <c r="AO101" s="644"/>
      <c r="AP101" s="643"/>
    </row>
    <row r="102" spans="1:42" ht="17.25" customHeight="1" x14ac:dyDescent="0.3">
      <c r="A102" s="603"/>
      <c r="B102" s="648"/>
      <c r="C102" s="491"/>
      <c r="D102" s="491"/>
      <c r="E102" s="601"/>
      <c r="F102" s="600"/>
      <c r="AL102" s="647"/>
      <c r="AM102" s="646"/>
      <c r="AN102" s="645"/>
      <c r="AO102" s="644"/>
      <c r="AP102" s="643"/>
    </row>
    <row r="103" spans="1:42" ht="17.25" customHeight="1" x14ac:dyDescent="0.3">
      <c r="A103" s="603"/>
      <c r="B103" s="648"/>
      <c r="C103" s="491"/>
      <c r="D103" s="491"/>
      <c r="E103" s="601"/>
      <c r="F103" s="600"/>
      <c r="AL103" s="647"/>
      <c r="AM103" s="646"/>
      <c r="AN103" s="645"/>
      <c r="AO103" s="644"/>
      <c r="AP103" s="643"/>
    </row>
    <row r="104" spans="1:42" ht="17.25" customHeight="1" x14ac:dyDescent="0.3">
      <c r="A104" s="603"/>
      <c r="B104" s="648"/>
      <c r="C104" s="491"/>
      <c r="D104" s="491"/>
      <c r="E104" s="601"/>
      <c r="F104" s="600"/>
      <c r="AL104" s="647"/>
      <c r="AM104" s="646"/>
      <c r="AN104" s="645"/>
      <c r="AO104" s="644"/>
      <c r="AP104" s="643"/>
    </row>
    <row r="105" spans="1:42" ht="17.25" customHeight="1" x14ac:dyDescent="0.3">
      <c r="A105" s="603"/>
      <c r="B105" s="648"/>
      <c r="C105" s="491"/>
      <c r="D105" s="491"/>
      <c r="E105" s="601"/>
      <c r="F105" s="600"/>
      <c r="AL105" s="647"/>
      <c r="AM105" s="646"/>
      <c r="AN105" s="645"/>
      <c r="AO105" s="644"/>
      <c r="AP105" s="643"/>
    </row>
    <row r="106" spans="1:42" ht="17.25" customHeight="1" x14ac:dyDescent="0.3">
      <c r="A106" s="603"/>
      <c r="B106" s="648"/>
      <c r="C106" s="491"/>
      <c r="D106" s="491"/>
      <c r="E106" s="601"/>
      <c r="F106" s="600"/>
      <c r="AL106" s="647"/>
      <c r="AM106" s="646"/>
      <c r="AN106" s="645"/>
      <c r="AO106" s="644"/>
      <c r="AP106" s="643"/>
    </row>
    <row r="107" spans="1:42" ht="17.25" customHeight="1" x14ac:dyDescent="0.3">
      <c r="A107" s="603"/>
      <c r="B107" s="648"/>
      <c r="C107" s="491"/>
      <c r="D107" s="491"/>
      <c r="E107" s="601"/>
      <c r="F107" s="600"/>
      <c r="AL107" s="647"/>
      <c r="AM107" s="646"/>
      <c r="AN107" s="645"/>
      <c r="AO107" s="644"/>
      <c r="AP107" s="643"/>
    </row>
    <row r="108" spans="1:42" ht="17.25" customHeight="1" x14ac:dyDescent="0.3">
      <c r="A108" s="603"/>
      <c r="B108" s="648"/>
      <c r="C108" s="491"/>
      <c r="D108" s="491"/>
      <c r="E108" s="601"/>
      <c r="F108" s="600"/>
      <c r="AL108" s="647"/>
      <c r="AM108" s="646"/>
      <c r="AN108" s="645"/>
      <c r="AO108" s="644"/>
      <c r="AP108" s="643"/>
    </row>
    <row r="109" spans="1:42" ht="17.25" customHeight="1" x14ac:dyDescent="0.3">
      <c r="A109" s="603"/>
      <c r="B109" s="612"/>
      <c r="C109" s="491"/>
      <c r="D109" s="491"/>
      <c r="E109" s="607"/>
      <c r="F109" s="606"/>
    </row>
    <row r="110" spans="1:42" ht="15" customHeight="1" x14ac:dyDescent="0.3">
      <c r="A110" s="603"/>
      <c r="B110" s="610"/>
      <c r="C110" s="491"/>
      <c r="D110" s="491"/>
      <c r="E110" s="601"/>
      <c r="F110" s="600"/>
      <c r="U110" s="485"/>
    </row>
    <row r="111" spans="1:42" ht="28.5" customHeight="1" x14ac:dyDescent="0.3">
      <c r="A111" s="596"/>
      <c r="B111" s="595"/>
      <c r="C111" s="595"/>
      <c r="D111" s="595"/>
      <c r="E111" s="594" t="s">
        <v>2140</v>
      </c>
      <c r="F111" s="593">
        <f>SUM(F76:F110)</f>
        <v>0</v>
      </c>
    </row>
    <row r="112" spans="1:42" ht="28.5" customHeight="1" x14ac:dyDescent="0.3">
      <c r="A112" s="484" t="str">
        <f>A1</f>
        <v>DJA 2023 0208 - ORE Test Rig Enabling</v>
      </c>
      <c r="B112" s="592"/>
      <c r="C112" s="592"/>
      <c r="D112" s="592"/>
      <c r="E112" s="591"/>
      <c r="F112" s="590"/>
    </row>
    <row r="113" spans="1:6" ht="28.5" customHeight="1" x14ac:dyDescent="0.3">
      <c r="A113" s="589"/>
      <c r="B113" s="588"/>
      <c r="C113" s="628" t="s">
        <v>1629</v>
      </c>
      <c r="D113" s="628" t="s">
        <v>1630</v>
      </c>
      <c r="E113" s="627" t="s">
        <v>1631</v>
      </c>
      <c r="F113" s="626" t="s">
        <v>2091</v>
      </c>
    </row>
    <row r="114" spans="1:6" s="533" customFormat="1" ht="17.25" customHeight="1" x14ac:dyDescent="0.3">
      <c r="A114" s="579"/>
      <c r="B114" s="584" t="s">
        <v>2185</v>
      </c>
      <c r="C114" s="583"/>
      <c r="D114" s="583"/>
      <c r="E114" s="582"/>
      <c r="F114" s="581"/>
    </row>
    <row r="115" spans="1:6" s="533" customFormat="1" ht="17.25" customHeight="1" x14ac:dyDescent="0.3">
      <c r="A115" s="579"/>
      <c r="B115" s="38"/>
      <c r="C115" s="578"/>
      <c r="D115" s="578"/>
      <c r="E115" s="540"/>
      <c r="F115" s="543"/>
    </row>
    <row r="116" spans="1:6" s="533" customFormat="1" ht="17.25" customHeight="1" x14ac:dyDescent="0.3">
      <c r="A116" s="579"/>
      <c r="B116" s="580" t="s">
        <v>2186</v>
      </c>
      <c r="C116" s="578"/>
      <c r="D116" s="578"/>
      <c r="E116" s="540"/>
      <c r="F116" s="538">
        <f>F36</f>
        <v>0</v>
      </c>
    </row>
    <row r="117" spans="1:6" s="533" customFormat="1" ht="17.25" customHeight="1" x14ac:dyDescent="0.3">
      <c r="A117" s="579"/>
      <c r="B117" s="580"/>
      <c r="C117" s="578"/>
      <c r="D117" s="578"/>
      <c r="E117" s="540"/>
      <c r="F117" s="538"/>
    </row>
    <row r="118" spans="1:6" s="533" customFormat="1" ht="17.25" customHeight="1" x14ac:dyDescent="0.3">
      <c r="A118" s="579"/>
      <c r="B118" s="580" t="s">
        <v>2187</v>
      </c>
      <c r="C118" s="578"/>
      <c r="D118" s="578"/>
      <c r="E118" s="540"/>
      <c r="F118" s="538">
        <f>F70</f>
        <v>0</v>
      </c>
    </row>
    <row r="119" spans="1:6" s="533" customFormat="1" ht="17.25" customHeight="1" x14ac:dyDescent="0.3">
      <c r="A119" s="579"/>
      <c r="B119" s="580"/>
      <c r="C119" s="578"/>
      <c r="D119" s="578"/>
      <c r="E119" s="540"/>
      <c r="F119" s="538"/>
    </row>
    <row r="120" spans="1:6" s="533" customFormat="1" ht="17.25" customHeight="1" x14ac:dyDescent="0.3">
      <c r="A120" s="579"/>
      <c r="B120" s="580" t="s">
        <v>2188</v>
      </c>
      <c r="C120" s="578"/>
      <c r="D120" s="578"/>
      <c r="E120" s="540"/>
      <c r="F120" s="538">
        <f>F111</f>
        <v>0</v>
      </c>
    </row>
    <row r="121" spans="1:6" s="533" customFormat="1" ht="17.25" customHeight="1" x14ac:dyDescent="0.3">
      <c r="A121" s="579"/>
      <c r="B121" s="580"/>
      <c r="C121" s="578"/>
      <c r="D121" s="578"/>
      <c r="E121" s="540"/>
      <c r="F121" s="538"/>
    </row>
    <row r="122" spans="1:6" s="533" customFormat="1" ht="17.25" customHeight="1" x14ac:dyDescent="0.3">
      <c r="A122" s="579"/>
      <c r="B122" s="580"/>
      <c r="C122" s="578"/>
      <c r="D122" s="578"/>
      <c r="E122" s="540"/>
      <c r="F122" s="538"/>
    </row>
    <row r="123" spans="1:6" s="533" customFormat="1" ht="17.25" customHeight="1" x14ac:dyDescent="0.3">
      <c r="A123" s="579"/>
      <c r="B123" s="580"/>
      <c r="C123" s="578"/>
      <c r="D123" s="578"/>
      <c r="E123" s="540"/>
      <c r="F123" s="538"/>
    </row>
    <row r="124" spans="1:6" s="533" customFormat="1" ht="17.25" customHeight="1" x14ac:dyDescent="0.3">
      <c r="A124" s="579"/>
      <c r="B124" s="580"/>
      <c r="C124" s="578"/>
      <c r="D124" s="578"/>
      <c r="E124" s="540"/>
      <c r="F124" s="538"/>
    </row>
    <row r="125" spans="1:6" s="533" customFormat="1" ht="17.25" customHeight="1" x14ac:dyDescent="0.3">
      <c r="A125" s="579"/>
      <c r="B125" s="580"/>
      <c r="C125" s="578"/>
      <c r="D125" s="578"/>
      <c r="E125" s="540"/>
      <c r="F125" s="538"/>
    </row>
    <row r="126" spans="1:6" s="533" customFormat="1" ht="17.25" customHeight="1" x14ac:dyDescent="0.3">
      <c r="A126" s="579"/>
      <c r="B126" s="580"/>
      <c r="C126" s="578"/>
      <c r="D126" s="578"/>
      <c r="E126" s="540"/>
      <c r="F126" s="538"/>
    </row>
    <row r="127" spans="1:6" s="533" customFormat="1" ht="17.25" customHeight="1" x14ac:dyDescent="0.3">
      <c r="A127" s="579"/>
      <c r="B127" s="580"/>
      <c r="C127" s="578"/>
      <c r="D127" s="578"/>
      <c r="E127" s="540"/>
      <c r="F127" s="538"/>
    </row>
    <row r="128" spans="1:6" s="533" customFormat="1" ht="17.25" customHeight="1" x14ac:dyDescent="0.3">
      <c r="A128" s="579"/>
      <c r="B128" s="580"/>
      <c r="C128" s="578"/>
      <c r="D128" s="578"/>
      <c r="E128" s="540"/>
      <c r="F128" s="538"/>
    </row>
    <row r="129" spans="1:6" s="533" customFormat="1" ht="17.25" customHeight="1" x14ac:dyDescent="0.3">
      <c r="A129" s="579"/>
      <c r="B129" s="580"/>
      <c r="C129" s="578"/>
      <c r="D129" s="578"/>
      <c r="E129" s="540"/>
      <c r="F129" s="538"/>
    </row>
    <row r="130" spans="1:6" s="533" customFormat="1" ht="17.25" customHeight="1" x14ac:dyDescent="0.3">
      <c r="A130" s="579"/>
      <c r="B130" s="580"/>
      <c r="C130" s="578"/>
      <c r="D130" s="578"/>
      <c r="E130" s="540"/>
      <c r="F130" s="538"/>
    </row>
    <row r="131" spans="1:6" s="533" customFormat="1" ht="17.25" customHeight="1" x14ac:dyDescent="0.3">
      <c r="A131" s="579"/>
      <c r="B131" s="580"/>
      <c r="C131" s="578"/>
      <c r="D131" s="578"/>
      <c r="E131" s="540"/>
      <c r="F131" s="538"/>
    </row>
    <row r="132" spans="1:6" s="533" customFormat="1" ht="17.25" customHeight="1" x14ac:dyDescent="0.3">
      <c r="A132" s="579"/>
      <c r="B132" s="580"/>
      <c r="C132" s="578"/>
      <c r="D132" s="578"/>
      <c r="E132" s="540"/>
      <c r="F132" s="538"/>
    </row>
    <row r="133" spans="1:6" s="533" customFormat="1" ht="17.25" customHeight="1" x14ac:dyDescent="0.3">
      <c r="A133" s="579"/>
      <c r="B133" s="580"/>
      <c r="C133" s="578"/>
      <c r="D133" s="578"/>
      <c r="E133" s="540"/>
      <c r="F133" s="538"/>
    </row>
    <row r="134" spans="1:6" s="533" customFormat="1" ht="17.25" customHeight="1" x14ac:dyDescent="0.3">
      <c r="A134" s="579"/>
      <c r="B134" s="580"/>
      <c r="C134" s="578"/>
      <c r="D134" s="578"/>
      <c r="E134" s="540"/>
      <c r="F134" s="538"/>
    </row>
    <row r="135" spans="1:6" s="533" customFormat="1" ht="17.25" customHeight="1" x14ac:dyDescent="0.3">
      <c r="A135" s="579"/>
      <c r="B135" s="580"/>
      <c r="C135" s="578"/>
      <c r="D135" s="578"/>
      <c r="E135" s="540"/>
      <c r="F135" s="538"/>
    </row>
    <row r="136" spans="1:6" s="533" customFormat="1" ht="17.25" customHeight="1" x14ac:dyDescent="0.3">
      <c r="A136" s="579"/>
      <c r="B136" s="580"/>
      <c r="C136" s="578"/>
      <c r="D136" s="578"/>
      <c r="E136" s="540"/>
      <c r="F136" s="538"/>
    </row>
    <row r="137" spans="1:6" s="533" customFormat="1" ht="17.25" customHeight="1" x14ac:dyDescent="0.3">
      <c r="A137" s="579"/>
      <c r="B137" s="580"/>
      <c r="C137" s="578"/>
      <c r="D137" s="578"/>
      <c r="E137" s="540"/>
      <c r="F137" s="538"/>
    </row>
    <row r="138" spans="1:6" s="533" customFormat="1" ht="17.25" customHeight="1" x14ac:dyDescent="0.3">
      <c r="A138" s="579"/>
      <c r="B138" s="580"/>
      <c r="C138" s="578"/>
      <c r="D138" s="578"/>
      <c r="E138" s="540"/>
      <c r="F138" s="538"/>
    </row>
    <row r="139" spans="1:6" s="533" customFormat="1" ht="17.25" customHeight="1" x14ac:dyDescent="0.3">
      <c r="A139" s="579"/>
      <c r="B139" s="580"/>
      <c r="C139" s="578"/>
      <c r="D139" s="578"/>
      <c r="E139" s="540"/>
      <c r="F139" s="538"/>
    </row>
    <row r="140" spans="1:6" s="533" customFormat="1" ht="17.25" customHeight="1" x14ac:dyDescent="0.3">
      <c r="A140" s="579"/>
      <c r="B140" s="580"/>
      <c r="C140" s="578"/>
      <c r="D140" s="578"/>
      <c r="E140" s="540"/>
      <c r="F140" s="538"/>
    </row>
    <row r="141" spans="1:6" s="533" customFormat="1" ht="17.25" customHeight="1" x14ac:dyDescent="0.3">
      <c r="A141" s="579"/>
      <c r="B141" s="580"/>
      <c r="C141" s="578"/>
      <c r="D141" s="578"/>
      <c r="E141" s="540"/>
      <c r="F141" s="538"/>
    </row>
    <row r="142" spans="1:6" s="533" customFormat="1" ht="17.25" customHeight="1" x14ac:dyDescent="0.3">
      <c r="A142" s="579"/>
      <c r="B142" s="580"/>
      <c r="C142" s="578"/>
      <c r="D142" s="578"/>
      <c r="E142" s="540"/>
      <c r="F142" s="538"/>
    </row>
    <row r="143" spans="1:6" s="533" customFormat="1" ht="17.25" customHeight="1" x14ac:dyDescent="0.3">
      <c r="A143" s="579"/>
      <c r="B143" s="580"/>
      <c r="C143" s="578"/>
      <c r="D143" s="578"/>
      <c r="E143" s="540"/>
      <c r="F143" s="538"/>
    </row>
    <row r="144" spans="1:6" s="533" customFormat="1" ht="17.25" customHeight="1" x14ac:dyDescent="0.3">
      <c r="A144" s="579"/>
      <c r="B144" s="580"/>
      <c r="C144" s="578"/>
      <c r="D144" s="578"/>
      <c r="E144" s="540"/>
      <c r="F144" s="538"/>
    </row>
    <row r="145" spans="1:6" s="533" customFormat="1" ht="17.25" customHeight="1" x14ac:dyDescent="0.3">
      <c r="A145" s="579"/>
      <c r="B145" s="580"/>
      <c r="C145" s="578"/>
      <c r="D145" s="578"/>
      <c r="E145" s="540"/>
      <c r="F145" s="538"/>
    </row>
    <row r="146" spans="1:6" s="533" customFormat="1" ht="17.25" customHeight="1" x14ac:dyDescent="0.3">
      <c r="A146" s="579"/>
      <c r="B146" s="580"/>
      <c r="C146" s="578"/>
      <c r="D146" s="578"/>
      <c r="E146" s="540"/>
      <c r="F146" s="538"/>
    </row>
    <row r="147" spans="1:6" s="533" customFormat="1" ht="17.25" customHeight="1" x14ac:dyDescent="0.3">
      <c r="A147" s="579"/>
      <c r="B147" s="580"/>
      <c r="C147" s="578"/>
      <c r="D147" s="578"/>
      <c r="E147" s="540"/>
      <c r="F147" s="538"/>
    </row>
    <row r="148" spans="1:6" s="533" customFormat="1" ht="17.25" customHeight="1" x14ac:dyDescent="0.3">
      <c r="A148" s="579"/>
      <c r="B148" s="580"/>
      <c r="C148" s="578"/>
      <c r="D148" s="578"/>
      <c r="E148" s="540"/>
      <c r="F148" s="538"/>
    </row>
    <row r="149" spans="1:6" s="533" customFormat="1" ht="17.25" customHeight="1" x14ac:dyDescent="0.3">
      <c r="A149" s="579"/>
      <c r="B149" s="580"/>
      <c r="C149" s="578"/>
      <c r="D149" s="578"/>
      <c r="E149" s="540"/>
      <c r="F149" s="538"/>
    </row>
    <row r="150" spans="1:6" s="533" customFormat="1" ht="17.25" customHeight="1" x14ac:dyDescent="0.3">
      <c r="A150" s="579"/>
      <c r="B150" s="580"/>
      <c r="C150" s="578"/>
      <c r="D150" s="578"/>
      <c r="E150" s="540"/>
      <c r="F150" s="538"/>
    </row>
    <row r="151" spans="1:6" s="533" customFormat="1" ht="17.25" customHeight="1" x14ac:dyDescent="0.3">
      <c r="A151" s="579"/>
      <c r="B151" s="580"/>
      <c r="C151" s="578"/>
      <c r="D151" s="578"/>
      <c r="E151" s="540"/>
      <c r="F151" s="538"/>
    </row>
    <row r="152" spans="1:6" s="533" customFormat="1" ht="17.25" customHeight="1" x14ac:dyDescent="0.3">
      <c r="A152" s="579"/>
      <c r="B152" s="580"/>
      <c r="C152" s="578"/>
      <c r="D152" s="578"/>
      <c r="E152" s="540"/>
      <c r="F152" s="538"/>
    </row>
    <row r="153" spans="1:6" s="533" customFormat="1" ht="17.25" customHeight="1" x14ac:dyDescent="0.3">
      <c r="A153" s="579"/>
      <c r="B153" s="580"/>
      <c r="C153" s="578"/>
      <c r="D153" s="578"/>
      <c r="E153" s="540"/>
      <c r="F153" s="538"/>
    </row>
    <row r="154" spans="1:6" s="533" customFormat="1" ht="17.25" customHeight="1" x14ac:dyDescent="0.3">
      <c r="A154" s="579"/>
      <c r="B154" s="580"/>
      <c r="C154" s="578"/>
      <c r="D154" s="578"/>
      <c r="E154" s="540"/>
      <c r="F154" s="538"/>
    </row>
    <row r="155" spans="1:6" s="533" customFormat="1" ht="17.25" customHeight="1" x14ac:dyDescent="0.3">
      <c r="A155" s="579"/>
      <c r="B155" s="580"/>
      <c r="C155" s="578"/>
      <c r="D155" s="578"/>
      <c r="E155" s="540"/>
      <c r="F155" s="538"/>
    </row>
    <row r="156" spans="1:6" s="533" customFormat="1" ht="15" customHeight="1" x14ac:dyDescent="0.3">
      <c r="A156" s="579"/>
      <c r="B156" s="38"/>
      <c r="C156" s="578"/>
      <c r="D156" s="578"/>
      <c r="E156" s="540"/>
      <c r="F156" s="543"/>
    </row>
    <row r="157" spans="1:6" s="533" customFormat="1" ht="0.75" customHeight="1" x14ac:dyDescent="0.3">
      <c r="A157" s="579"/>
      <c r="B157" s="38"/>
      <c r="C157" s="578"/>
      <c r="D157" s="578"/>
      <c r="E157" s="540"/>
      <c r="F157" s="543"/>
    </row>
    <row r="158" spans="1:6" s="533" customFormat="1" ht="28.5" customHeight="1" x14ac:dyDescent="0.3">
      <c r="A158" s="577"/>
      <c r="B158" s="576"/>
      <c r="C158" s="576"/>
      <c r="D158" s="576"/>
      <c r="E158" s="535" t="s">
        <v>2189</v>
      </c>
      <c r="F158" s="534">
        <f>SUM(F115:F156)</f>
        <v>0</v>
      </c>
    </row>
  </sheetData>
  <sheetProtection algorithmName="SHA-512" hashValue="Ir4DMGAXst68xcNwIN/7iqZ6p2EYp4xziJH0YWkwPM7f4fIYi60OW8z+1A8x0s5bJpkL+Skr2hX+C9fy6c2ViA==" saltValue="AMdLxJT83n2QHcT0bfXJng==" spinCount="100000" sheet="1" objects="1" scenarios="1"/>
  <pageMargins left="0.70866141732283472" right="0.70866141732283472" top="0.74803149606299213" bottom="0.74803149606299213" header="0.31496062992125984" footer="0.31496062992125984"/>
  <pageSetup paperSize="9" scale="86" fitToHeight="0" orientation="portrait" r:id="rId1"/>
  <headerFooter>
    <oddFooter>&amp;CPage 2/&amp;P</oddFooter>
  </headerFooter>
  <rowBreaks count="1" manualBreakCount="1">
    <brk id="111"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954FFF-D8A5-446B-BD10-0402132A487C}">
  <sheetPr>
    <pageSetUpPr fitToPage="1"/>
  </sheetPr>
  <dimension ref="A1:CF518"/>
  <sheetViews>
    <sheetView view="pageBreakPreview" topLeftCell="A429" zoomScaleNormal="100" zoomScaleSheetLayoutView="100" workbookViewId="0">
      <selection activeCell="X438" sqref="X438"/>
    </sheetView>
  </sheetViews>
  <sheetFormatPr defaultColWidth="9.1796875" defaultRowHeight="13" x14ac:dyDescent="0.3"/>
  <cols>
    <col min="1" max="1" width="5.7265625" style="575" customWidth="1"/>
    <col min="2" max="2" width="48.7265625" style="575" customWidth="1"/>
    <col min="3" max="3" width="9.1796875" style="575"/>
    <col min="4" max="4" width="8.26953125" style="575" customWidth="1"/>
    <col min="5" max="5" width="10.81640625" style="575" customWidth="1"/>
    <col min="6" max="6" width="12.81640625" style="575" customWidth="1"/>
    <col min="7" max="7" width="9.1796875" style="575" customWidth="1"/>
    <col min="8" max="21" width="9.1796875" style="575" hidden="1" customWidth="1"/>
    <col min="22" max="43" width="9.1796875" style="575" customWidth="1"/>
    <col min="44" max="16384" width="9.1796875" style="575"/>
  </cols>
  <sheetData>
    <row r="1" spans="1:15" ht="28.5" customHeight="1" x14ac:dyDescent="0.3">
      <c r="A1" s="484" t="s">
        <v>49</v>
      </c>
      <c r="B1" s="592"/>
      <c r="C1" s="592"/>
      <c r="D1" s="592"/>
      <c r="E1" s="591"/>
      <c r="F1" s="590"/>
    </row>
    <row r="2" spans="1:15" ht="28.5" customHeight="1" x14ac:dyDescent="0.3">
      <c r="A2" s="589"/>
      <c r="B2" s="588"/>
      <c r="C2" s="628" t="s">
        <v>1629</v>
      </c>
      <c r="D2" s="628" t="s">
        <v>1630</v>
      </c>
      <c r="E2" s="627" t="s">
        <v>1631</v>
      </c>
      <c r="F2" s="626" t="s">
        <v>2091</v>
      </c>
    </row>
    <row r="3" spans="1:15" ht="17.25" customHeight="1" x14ac:dyDescent="0.3">
      <c r="A3" s="603"/>
      <c r="B3" s="612" t="s">
        <v>2190</v>
      </c>
      <c r="C3" s="625"/>
      <c r="D3" s="625"/>
      <c r="E3" s="624"/>
      <c r="F3" s="623"/>
    </row>
    <row r="4" spans="1:15" s="499" customFormat="1" ht="30.75" customHeight="1" x14ac:dyDescent="0.3">
      <c r="A4" s="504"/>
      <c r="B4" s="503" t="s">
        <v>2191</v>
      </c>
      <c r="C4" s="502"/>
      <c r="D4" s="502"/>
      <c r="E4" s="501"/>
      <c r="F4" s="500"/>
    </row>
    <row r="5" spans="1:15" ht="17.25" customHeight="1" x14ac:dyDescent="0.3">
      <c r="A5" s="603"/>
      <c r="B5" s="612" t="s">
        <v>2095</v>
      </c>
      <c r="C5" s="491"/>
      <c r="D5" s="491"/>
      <c r="E5" s="607"/>
      <c r="F5" s="606"/>
    </row>
    <row r="6" spans="1:15" ht="30.75" customHeight="1" x14ac:dyDescent="0.3">
      <c r="A6" s="603"/>
      <c r="B6" s="642" t="s">
        <v>2192</v>
      </c>
      <c r="C6" s="491"/>
      <c r="D6" s="491"/>
      <c r="E6" s="607"/>
      <c r="F6" s="606"/>
    </row>
    <row r="7" spans="1:15" ht="17.25" customHeight="1" x14ac:dyDescent="0.3">
      <c r="A7" s="603"/>
      <c r="B7" s="622" t="s">
        <v>2097</v>
      </c>
      <c r="C7" s="491"/>
      <c r="D7" s="491"/>
      <c r="E7" s="607"/>
      <c r="F7" s="606"/>
    </row>
    <row r="8" spans="1:15" ht="17.25" customHeight="1" x14ac:dyDescent="0.3">
      <c r="A8" s="603"/>
      <c r="B8" s="641" t="s">
        <v>2193</v>
      </c>
      <c r="C8" s="491"/>
      <c r="D8" s="491"/>
      <c r="E8" s="607"/>
      <c r="F8" s="606"/>
    </row>
    <row r="9" spans="1:15" ht="17.25" customHeight="1" x14ac:dyDescent="0.3">
      <c r="A9" s="603"/>
      <c r="B9" s="610" t="s">
        <v>2194</v>
      </c>
      <c r="C9" s="491"/>
      <c r="D9" s="491"/>
      <c r="E9" s="607"/>
      <c r="F9" s="606"/>
    </row>
    <row r="10" spans="1:15" ht="17.25" customHeight="1" thickBot="1" x14ac:dyDescent="0.35">
      <c r="A10" s="603" t="s">
        <v>2099</v>
      </c>
      <c r="B10" s="602" t="s">
        <v>2195</v>
      </c>
      <c r="C10" s="491">
        <f>ROUND(O10,0)</f>
        <v>9</v>
      </c>
      <c r="D10" s="491" t="s">
        <v>1845</v>
      </c>
      <c r="E10" s="601">
        <v>0</v>
      </c>
      <c r="F10" s="600">
        <f>C10*E10</f>
        <v>0</v>
      </c>
      <c r="H10" s="575">
        <v>5.31</v>
      </c>
      <c r="I10" s="575">
        <v>1.8280000000000001</v>
      </c>
      <c r="J10" s="575">
        <v>1.8280000000000001</v>
      </c>
      <c r="O10" s="611">
        <f>SUM(H10:N10)</f>
        <v>8.9659999999999993</v>
      </c>
    </row>
    <row r="11" spans="1:15" s="533" customFormat="1" ht="17.25" customHeight="1" thickTop="1" thickBot="1" x14ac:dyDescent="0.35">
      <c r="A11" s="618" t="s">
        <v>2104</v>
      </c>
      <c r="B11" s="602" t="s">
        <v>2196</v>
      </c>
      <c r="C11" s="491">
        <f>ROUND(O11,0)</f>
        <v>4</v>
      </c>
      <c r="D11" s="491" t="s">
        <v>1845</v>
      </c>
      <c r="E11" s="601">
        <v>0</v>
      </c>
      <c r="F11" s="600">
        <f>C11*E11</f>
        <v>0</v>
      </c>
      <c r="H11" s="575">
        <v>3.51</v>
      </c>
      <c r="I11" s="575"/>
      <c r="J11" s="575"/>
      <c r="K11" s="575"/>
      <c r="L11" s="575"/>
      <c r="M11" s="575"/>
      <c r="N11" s="575"/>
      <c r="O11" s="611">
        <f>SUM(H11:N11)</f>
        <v>3.51</v>
      </c>
    </row>
    <row r="12" spans="1:15" ht="17.25" customHeight="1" thickTop="1" x14ac:dyDescent="0.3">
      <c r="A12" s="603"/>
      <c r="B12" s="610" t="s">
        <v>2197</v>
      </c>
      <c r="C12" s="491"/>
      <c r="D12" s="491"/>
      <c r="E12" s="607"/>
      <c r="F12" s="606"/>
    </row>
    <row r="13" spans="1:15" ht="30.75" customHeight="1" thickBot="1" x14ac:dyDescent="0.35">
      <c r="A13" s="603" t="s">
        <v>2107</v>
      </c>
      <c r="B13" s="602" t="s">
        <v>2198</v>
      </c>
      <c r="C13" s="491">
        <f>ROUND(J13,0)</f>
        <v>14</v>
      </c>
      <c r="D13" s="502" t="s">
        <v>2106</v>
      </c>
      <c r="E13" s="601">
        <v>0</v>
      </c>
      <c r="F13" s="600">
        <f>C13*E13</f>
        <v>0</v>
      </c>
      <c r="H13" s="575">
        <v>13.66</v>
      </c>
      <c r="I13" s="575">
        <v>1</v>
      </c>
      <c r="J13" s="611">
        <f>H13*I13</f>
        <v>13.66</v>
      </c>
    </row>
    <row r="14" spans="1:15" s="499" customFormat="1" ht="30.75" customHeight="1" thickTop="1" x14ac:dyDescent="0.3">
      <c r="A14" s="504"/>
      <c r="B14" s="503" t="s">
        <v>2199</v>
      </c>
      <c r="C14" s="502"/>
      <c r="D14" s="502"/>
      <c r="E14" s="501"/>
      <c r="F14" s="500"/>
    </row>
    <row r="15" spans="1:15" s="499" customFormat="1" ht="83.25" customHeight="1" x14ac:dyDescent="0.3">
      <c r="A15" s="504"/>
      <c r="B15" s="613" t="s">
        <v>2200</v>
      </c>
      <c r="C15" s="502"/>
      <c r="D15" s="502"/>
      <c r="E15" s="501"/>
      <c r="F15" s="500"/>
    </row>
    <row r="16" spans="1:15" s="499" customFormat="1" ht="17.25" customHeight="1" x14ac:dyDescent="0.3">
      <c r="A16" s="504"/>
      <c r="B16" s="605" t="s">
        <v>2201</v>
      </c>
      <c r="C16" s="502"/>
      <c r="D16" s="502"/>
      <c r="E16" s="501"/>
      <c r="F16" s="500"/>
    </row>
    <row r="17" spans="1:84" s="499" customFormat="1" ht="17.25" customHeight="1" x14ac:dyDescent="0.3">
      <c r="A17" s="504" t="s">
        <v>2111</v>
      </c>
      <c r="B17" s="599" t="s">
        <v>2202</v>
      </c>
      <c r="C17" s="502">
        <v>2</v>
      </c>
      <c r="D17" s="502" t="s">
        <v>2168</v>
      </c>
      <c r="E17" s="598">
        <v>0</v>
      </c>
      <c r="F17" s="597">
        <f>C17*E17</f>
        <v>0</v>
      </c>
    </row>
    <row r="18" spans="1:84" s="499" customFormat="1" ht="17.25" customHeight="1" x14ac:dyDescent="0.3">
      <c r="A18" s="504" t="s">
        <v>2113</v>
      </c>
      <c r="B18" s="599" t="s">
        <v>2203</v>
      </c>
      <c r="C18" s="502">
        <v>2</v>
      </c>
      <c r="D18" s="502" t="s">
        <v>2168</v>
      </c>
      <c r="E18" s="598">
        <v>0</v>
      </c>
      <c r="F18" s="597">
        <f>C18*E18</f>
        <v>0</v>
      </c>
    </row>
    <row r="19" spans="1:84" s="499" customFormat="1" ht="83.25" customHeight="1" x14ac:dyDescent="0.3">
      <c r="A19" s="504"/>
      <c r="B19" s="613" t="s">
        <v>2200</v>
      </c>
      <c r="C19" s="502"/>
      <c r="D19" s="502"/>
      <c r="E19" s="501"/>
      <c r="F19" s="500"/>
    </row>
    <row r="20" spans="1:84" s="499" customFormat="1" ht="17.25" customHeight="1" x14ac:dyDescent="0.3">
      <c r="A20" s="504"/>
      <c r="B20" s="605" t="s">
        <v>2201</v>
      </c>
      <c r="C20" s="502"/>
      <c r="D20" s="502"/>
      <c r="E20" s="501"/>
      <c r="F20" s="500"/>
    </row>
    <row r="21" spans="1:84" s="499" customFormat="1" ht="17.25" customHeight="1" thickBot="1" x14ac:dyDescent="0.35">
      <c r="A21" s="504" t="s">
        <v>2115</v>
      </c>
      <c r="B21" s="599" t="s">
        <v>2204</v>
      </c>
      <c r="C21" s="491">
        <f>ROUND(J21,0)</f>
        <v>5</v>
      </c>
      <c r="D21" s="502" t="s">
        <v>1845</v>
      </c>
      <c r="E21" s="598">
        <v>0</v>
      </c>
      <c r="F21" s="597">
        <f>C21*E21</f>
        <v>0</v>
      </c>
      <c r="H21" s="575">
        <v>5.31</v>
      </c>
      <c r="I21" s="575"/>
      <c r="J21" s="611">
        <f>SUM(H21:I21)</f>
        <v>5.31</v>
      </c>
    </row>
    <row r="22" spans="1:84" s="499" customFormat="1" ht="57.65" customHeight="1" thickTop="1" x14ac:dyDescent="0.3">
      <c r="A22" s="504"/>
      <c r="B22" s="613" t="s">
        <v>2205</v>
      </c>
      <c r="C22" s="502"/>
      <c r="D22" s="502"/>
      <c r="E22" s="501"/>
      <c r="F22" s="500"/>
    </row>
    <row r="23" spans="1:84" s="499" customFormat="1" ht="17.25" customHeight="1" x14ac:dyDescent="0.3">
      <c r="A23" s="504"/>
      <c r="B23" s="605" t="s">
        <v>2206</v>
      </c>
      <c r="C23" s="502"/>
      <c r="D23" s="502"/>
      <c r="E23" s="501"/>
      <c r="F23" s="500"/>
    </row>
    <row r="24" spans="1:84" s="499" customFormat="1" ht="17.25" customHeight="1" thickBot="1" x14ac:dyDescent="0.35">
      <c r="A24" s="504" t="s">
        <v>2118</v>
      </c>
      <c r="B24" s="599" t="s">
        <v>2207</v>
      </c>
      <c r="C24" s="491">
        <f>ROUND(K24,0)</f>
        <v>10</v>
      </c>
      <c r="D24" s="502" t="s">
        <v>1845</v>
      </c>
      <c r="E24" s="598">
        <v>0</v>
      </c>
      <c r="F24" s="597">
        <f>C24*E24</f>
        <v>0</v>
      </c>
      <c r="H24" s="499">
        <v>3.24</v>
      </c>
      <c r="I24" s="499">
        <v>3.21</v>
      </c>
      <c r="J24" s="499">
        <v>3.5</v>
      </c>
      <c r="K24" s="611">
        <f>SUM(H24:J24)</f>
        <v>9.9499999999999993</v>
      </c>
    </row>
    <row r="25" spans="1:84" s="499" customFormat="1" ht="17.25" customHeight="1" thickTop="1" x14ac:dyDescent="0.3">
      <c r="A25" s="504"/>
      <c r="B25" s="605" t="s">
        <v>2208</v>
      </c>
      <c r="C25" s="502"/>
      <c r="D25" s="502"/>
      <c r="E25" s="598"/>
      <c r="F25" s="597"/>
    </row>
    <row r="26" spans="1:84" s="499" customFormat="1" ht="17.25" customHeight="1" x14ac:dyDescent="0.3">
      <c r="A26" s="504" t="s">
        <v>2121</v>
      </c>
      <c r="B26" s="599" t="s">
        <v>2209</v>
      </c>
      <c r="C26" s="502">
        <v>2</v>
      </c>
      <c r="D26" s="502" t="s">
        <v>2168</v>
      </c>
      <c r="E26" s="598">
        <v>0</v>
      </c>
      <c r="F26" s="597">
        <f>C26*E26</f>
        <v>0</v>
      </c>
    </row>
    <row r="27" spans="1:84" s="499" customFormat="1" ht="30.75" customHeight="1" thickBot="1" x14ac:dyDescent="0.35">
      <c r="A27" s="504" t="s">
        <v>2123</v>
      </c>
      <c r="B27" s="639" t="s">
        <v>2210</v>
      </c>
      <c r="C27" s="491">
        <f>ROUND(K27,0)</f>
        <v>6</v>
      </c>
      <c r="D27" s="502" t="s">
        <v>1845</v>
      </c>
      <c r="E27" s="598">
        <v>0</v>
      </c>
      <c r="F27" s="597">
        <f>C27*E27</f>
        <v>0</v>
      </c>
      <c r="H27" s="499">
        <v>3.24</v>
      </c>
      <c r="I27" s="499">
        <v>3.21</v>
      </c>
      <c r="K27" s="611">
        <f>SUM(H27:J27)</f>
        <v>6.45</v>
      </c>
    </row>
    <row r="28" spans="1:84" ht="17.25" customHeight="1" thickTop="1" x14ac:dyDescent="0.3">
      <c r="A28" s="603"/>
      <c r="B28" s="602"/>
      <c r="C28" s="491"/>
      <c r="D28" s="491"/>
      <c r="E28" s="601"/>
      <c r="F28" s="600"/>
      <c r="I28" s="485"/>
      <c r="J28" s="495"/>
      <c r="K28" s="495"/>
      <c r="L28" s="495"/>
      <c r="M28" s="495"/>
      <c r="N28" s="495"/>
      <c r="P28" s="485"/>
      <c r="Q28" s="485"/>
      <c r="R28" s="485"/>
      <c r="S28" s="485"/>
      <c r="T28" s="485"/>
      <c r="U28" s="485"/>
      <c r="W28" s="485"/>
      <c r="X28" s="485"/>
      <c r="Y28" s="485"/>
      <c r="Z28" s="485"/>
      <c r="AA28" s="485"/>
      <c r="AB28" s="485"/>
      <c r="BJ28" s="485"/>
      <c r="BK28" s="485"/>
      <c r="BL28" s="485"/>
      <c r="BM28" s="485"/>
      <c r="BN28" s="485"/>
      <c r="BO28" s="485"/>
      <c r="CA28" s="485"/>
      <c r="CB28" s="485"/>
      <c r="CC28" s="485"/>
      <c r="CD28" s="485"/>
      <c r="CE28" s="485"/>
      <c r="CF28" s="485"/>
    </row>
    <row r="29" spans="1:84" ht="17.25" customHeight="1" x14ac:dyDescent="0.3">
      <c r="A29" s="603"/>
      <c r="B29" s="602"/>
      <c r="C29" s="491"/>
      <c r="D29" s="491"/>
      <c r="E29" s="601"/>
      <c r="F29" s="600"/>
      <c r="I29" s="485"/>
      <c r="J29" s="495"/>
      <c r="K29" s="495"/>
      <c r="L29" s="495"/>
      <c r="M29" s="495"/>
      <c r="N29" s="495"/>
      <c r="P29" s="485"/>
      <c r="Q29" s="485"/>
      <c r="R29" s="485"/>
      <c r="S29" s="485"/>
      <c r="T29" s="485"/>
      <c r="U29" s="485"/>
      <c r="W29" s="485"/>
      <c r="X29" s="485"/>
      <c r="Y29" s="485"/>
      <c r="Z29" s="485"/>
      <c r="AA29" s="485"/>
      <c r="AB29" s="485"/>
      <c r="BJ29" s="485"/>
      <c r="BK29" s="485"/>
      <c r="BL29" s="485"/>
      <c r="BM29" s="485"/>
      <c r="BN29" s="485"/>
      <c r="BO29" s="485"/>
      <c r="CA29" s="485"/>
      <c r="CB29" s="485"/>
      <c r="CC29" s="485"/>
      <c r="CD29" s="485"/>
      <c r="CE29" s="485"/>
      <c r="CF29" s="485"/>
    </row>
    <row r="30" spans="1:84" ht="17.25" customHeight="1" x14ac:dyDescent="0.3">
      <c r="A30" s="603"/>
      <c r="B30" s="602"/>
      <c r="C30" s="491"/>
      <c r="D30" s="491"/>
      <c r="E30" s="601"/>
      <c r="F30" s="600"/>
      <c r="I30" s="485"/>
      <c r="J30" s="495"/>
      <c r="K30" s="495"/>
      <c r="L30" s="495"/>
      <c r="M30" s="495"/>
      <c r="N30" s="495"/>
      <c r="P30" s="485"/>
      <c r="Q30" s="485"/>
      <c r="R30" s="485"/>
      <c r="S30" s="485"/>
      <c r="T30" s="485"/>
      <c r="U30" s="485"/>
      <c r="W30" s="485"/>
      <c r="X30" s="485"/>
      <c r="Y30" s="485"/>
      <c r="Z30" s="485"/>
      <c r="AA30" s="485"/>
      <c r="AB30" s="485"/>
      <c r="BJ30" s="485"/>
      <c r="BK30" s="485"/>
      <c r="BL30" s="485"/>
      <c r="BM30" s="485"/>
      <c r="BN30" s="485"/>
      <c r="BO30" s="485"/>
      <c r="CA30" s="485"/>
      <c r="CB30" s="485"/>
      <c r="CC30" s="485"/>
      <c r="CD30" s="485"/>
      <c r="CE30" s="485"/>
      <c r="CF30" s="485"/>
    </row>
    <row r="31" spans="1:84" s="499" customFormat="1" ht="17.25" customHeight="1" x14ac:dyDescent="0.3">
      <c r="A31" s="504"/>
      <c r="B31" s="599"/>
      <c r="C31" s="502"/>
      <c r="D31" s="502"/>
      <c r="E31" s="598"/>
      <c r="F31" s="597"/>
    </row>
    <row r="32" spans="1:84" ht="28.5" customHeight="1" x14ac:dyDescent="0.3">
      <c r="A32" s="596"/>
      <c r="B32" s="595"/>
      <c r="C32" s="595"/>
      <c r="D32" s="595"/>
      <c r="E32" s="594" t="s">
        <v>2140</v>
      </c>
      <c r="F32" s="593">
        <f>SUM(F6:F31)</f>
        <v>0</v>
      </c>
    </row>
    <row r="33" spans="1:84" ht="28.5" customHeight="1" x14ac:dyDescent="0.3">
      <c r="A33" s="484" t="str">
        <f>A1</f>
        <v>DJA 2023 0208 - ORE Test Rig Enabling</v>
      </c>
      <c r="B33" s="592"/>
      <c r="C33" s="592"/>
      <c r="D33" s="592"/>
      <c r="E33" s="591"/>
      <c r="F33" s="590"/>
    </row>
    <row r="34" spans="1:84" ht="28.5" customHeight="1" x14ac:dyDescent="0.3">
      <c r="A34" s="589"/>
      <c r="B34" s="588"/>
      <c r="C34" s="587" t="s">
        <v>1629</v>
      </c>
      <c r="D34" s="587" t="s">
        <v>1630</v>
      </c>
      <c r="E34" s="586" t="s">
        <v>1631</v>
      </c>
      <c r="F34" s="585" t="s">
        <v>2091</v>
      </c>
    </row>
    <row r="35" spans="1:84" ht="17.25" customHeight="1" x14ac:dyDescent="0.3">
      <c r="A35" s="603"/>
      <c r="B35" s="503" t="s">
        <v>2211</v>
      </c>
      <c r="C35" s="491"/>
      <c r="D35" s="491"/>
      <c r="E35" s="607"/>
      <c r="F35" s="606"/>
    </row>
    <row r="36" spans="1:84" ht="18" customHeight="1" x14ac:dyDescent="0.3">
      <c r="A36" s="603"/>
      <c r="B36" s="608" t="s">
        <v>2212</v>
      </c>
      <c r="C36" s="491"/>
      <c r="D36" s="491"/>
      <c r="E36" s="607"/>
      <c r="F36" s="606"/>
      <c r="I36" s="485"/>
      <c r="J36" s="495"/>
      <c r="K36" s="495"/>
      <c r="L36" s="495"/>
      <c r="M36" s="495"/>
      <c r="N36" s="495"/>
      <c r="P36" s="485"/>
      <c r="Q36" s="485"/>
      <c r="R36" s="485"/>
      <c r="S36" s="485"/>
      <c r="T36" s="485"/>
      <c r="U36" s="485"/>
      <c r="W36" s="485"/>
      <c r="X36" s="485"/>
      <c r="Y36" s="485"/>
      <c r="Z36" s="485"/>
      <c r="AA36" s="485"/>
      <c r="AB36" s="485"/>
      <c r="CA36" s="485">
        <v>1</v>
      </c>
      <c r="CB36" s="485">
        <v>1</v>
      </c>
      <c r="CC36" s="485">
        <v>6.75</v>
      </c>
      <c r="CD36" s="485">
        <v>1</v>
      </c>
      <c r="CE36" s="485">
        <v>0.45</v>
      </c>
      <c r="CF36" s="485">
        <f>CA36*CB36*CC36*CD36*CE36</f>
        <v>3.0375000000000001</v>
      </c>
    </row>
    <row r="37" spans="1:84" ht="17.25" customHeight="1" x14ac:dyDescent="0.3">
      <c r="A37" s="603"/>
      <c r="B37" s="610" t="s">
        <v>2213</v>
      </c>
      <c r="C37" s="491"/>
      <c r="D37" s="491"/>
      <c r="E37" s="607"/>
      <c r="F37" s="606"/>
      <c r="I37" s="485"/>
      <c r="J37" s="485"/>
      <c r="K37" s="485"/>
      <c r="L37" s="485"/>
      <c r="M37" s="485"/>
      <c r="N37" s="485"/>
      <c r="P37" s="485"/>
      <c r="Q37" s="485"/>
      <c r="R37" s="485"/>
      <c r="S37" s="485"/>
      <c r="T37" s="485"/>
      <c r="U37" s="485"/>
      <c r="W37" s="485"/>
      <c r="X37" s="485"/>
      <c r="Y37" s="485"/>
      <c r="Z37" s="485"/>
      <c r="AA37" s="485"/>
      <c r="AB37" s="485"/>
      <c r="CA37" s="485">
        <v>1</v>
      </c>
      <c r="CB37" s="485">
        <v>0.5</v>
      </c>
      <c r="CC37" s="485">
        <v>66.88</v>
      </c>
      <c r="CD37" s="485">
        <v>0.45</v>
      </c>
      <c r="CE37" s="485">
        <v>0.45</v>
      </c>
      <c r="CF37" s="485">
        <f>CA37*CB37*CC37*CD37*CE37</f>
        <v>6.7716000000000003</v>
      </c>
    </row>
    <row r="38" spans="1:84" ht="44.25" customHeight="1" x14ac:dyDescent="0.3">
      <c r="A38" s="603" t="s">
        <v>2099</v>
      </c>
      <c r="B38" s="602" t="s">
        <v>2214</v>
      </c>
      <c r="C38" s="491">
        <f>ROUND(J38,0)</f>
        <v>3</v>
      </c>
      <c r="D38" s="491" t="s">
        <v>2117</v>
      </c>
      <c r="E38" s="601">
        <v>0</v>
      </c>
      <c r="F38" s="600">
        <f>C38*E38</f>
        <v>0</v>
      </c>
      <c r="H38" s="575">
        <v>13.66</v>
      </c>
      <c r="I38" s="485">
        <v>0.2</v>
      </c>
      <c r="J38" s="495">
        <f>H38*I38</f>
        <v>2.7320000000000002</v>
      </c>
      <c r="K38" s="495"/>
      <c r="L38" s="495"/>
      <c r="M38" s="495"/>
      <c r="N38" s="495"/>
      <c r="P38" s="485"/>
      <c r="Q38" s="485"/>
      <c r="R38" s="485"/>
      <c r="S38" s="485"/>
      <c r="T38" s="485"/>
      <c r="U38" s="485"/>
      <c r="W38" s="485"/>
      <c r="X38" s="485"/>
      <c r="Y38" s="485"/>
      <c r="Z38" s="485"/>
      <c r="AA38" s="485"/>
      <c r="AB38" s="485"/>
      <c r="BJ38" s="485"/>
      <c r="BK38" s="485"/>
      <c r="BL38" s="485"/>
      <c r="BM38" s="485"/>
      <c r="BN38" s="485"/>
      <c r="BO38" s="485"/>
      <c r="CA38" s="485">
        <v>1</v>
      </c>
      <c r="CB38" s="485">
        <v>0.5</v>
      </c>
      <c r="CC38" s="485">
        <v>5.98</v>
      </c>
      <c r="CD38" s="485">
        <v>0.45</v>
      </c>
      <c r="CE38" s="485">
        <v>0.45</v>
      </c>
      <c r="CF38" s="485">
        <f>CA38*CB38*CC38*CD38*CE38</f>
        <v>0.6054750000000001</v>
      </c>
    </row>
    <row r="39" spans="1:84" ht="17.25" customHeight="1" x14ac:dyDescent="0.3">
      <c r="A39" s="603"/>
      <c r="B39" s="503" t="s">
        <v>2215</v>
      </c>
      <c r="C39" s="491"/>
      <c r="D39" s="491"/>
      <c r="E39" s="607"/>
      <c r="F39" s="606"/>
    </row>
    <row r="40" spans="1:84" ht="17.25" customHeight="1" x14ac:dyDescent="0.3">
      <c r="A40" s="603"/>
      <c r="B40" s="608" t="s">
        <v>2216</v>
      </c>
      <c r="C40" s="491"/>
      <c r="D40" s="491"/>
      <c r="E40" s="607"/>
      <c r="F40" s="606"/>
      <c r="I40" s="485"/>
      <c r="J40" s="495"/>
      <c r="K40" s="495"/>
      <c r="L40" s="495"/>
      <c r="M40" s="495"/>
      <c r="N40" s="495"/>
      <c r="P40" s="485"/>
      <c r="Q40" s="485"/>
      <c r="R40" s="485"/>
      <c r="S40" s="485"/>
      <c r="T40" s="485"/>
      <c r="U40" s="485"/>
      <c r="W40" s="485"/>
      <c r="X40" s="485"/>
      <c r="Y40" s="485"/>
      <c r="Z40" s="485"/>
      <c r="AA40" s="485"/>
      <c r="AB40" s="485"/>
      <c r="CA40" s="485">
        <v>1</v>
      </c>
      <c r="CB40" s="485">
        <v>1</v>
      </c>
      <c r="CC40" s="485">
        <v>6.75</v>
      </c>
      <c r="CD40" s="485">
        <v>1</v>
      </c>
      <c r="CE40" s="485">
        <v>0.45</v>
      </c>
      <c r="CF40" s="485">
        <f t="shared" ref="CF40:CF47" si="0">CA40*CB40*CC40*CD40*CE40</f>
        <v>3.0375000000000001</v>
      </c>
    </row>
    <row r="41" spans="1:84" ht="17.25" customHeight="1" x14ac:dyDescent="0.3">
      <c r="A41" s="603"/>
      <c r="B41" s="610" t="s">
        <v>2217</v>
      </c>
      <c r="C41" s="491"/>
      <c r="D41" s="491"/>
      <c r="E41" s="607"/>
      <c r="F41" s="606"/>
      <c r="I41" s="485"/>
      <c r="J41" s="485"/>
      <c r="K41" s="485"/>
      <c r="L41" s="485"/>
      <c r="M41" s="485"/>
      <c r="N41" s="485"/>
      <c r="P41" s="485"/>
      <c r="Q41" s="485"/>
      <c r="R41" s="485"/>
      <c r="S41" s="485"/>
      <c r="T41" s="485"/>
      <c r="U41" s="485"/>
      <c r="W41" s="485"/>
      <c r="X41" s="485"/>
      <c r="Y41" s="485"/>
      <c r="Z41" s="485"/>
      <c r="AA41" s="485"/>
      <c r="AB41" s="485"/>
      <c r="CA41" s="485">
        <v>1</v>
      </c>
      <c r="CB41" s="485">
        <v>0.5</v>
      </c>
      <c r="CC41" s="485">
        <v>66.88</v>
      </c>
      <c r="CD41" s="485">
        <v>0.45</v>
      </c>
      <c r="CE41" s="485">
        <v>0.45</v>
      </c>
      <c r="CF41" s="485">
        <f t="shared" si="0"/>
        <v>6.7716000000000003</v>
      </c>
    </row>
    <row r="42" spans="1:84" ht="33.75" customHeight="1" thickBot="1" x14ac:dyDescent="0.35">
      <c r="A42" s="603" t="s">
        <v>2104</v>
      </c>
      <c r="B42" s="602" t="s">
        <v>2218</v>
      </c>
      <c r="C42" s="491">
        <f>ROUND(H42,0)</f>
        <v>14</v>
      </c>
      <c r="D42" s="491" t="s">
        <v>2106</v>
      </c>
      <c r="E42" s="601">
        <v>0</v>
      </c>
      <c r="F42" s="600">
        <f>C42*E42</f>
        <v>0</v>
      </c>
      <c r="H42" s="611">
        <f>H38</f>
        <v>13.66</v>
      </c>
      <c r="I42" s="485"/>
      <c r="J42" s="495"/>
      <c r="K42" s="495"/>
      <c r="L42" s="495"/>
      <c r="M42" s="495"/>
      <c r="N42" s="495"/>
      <c r="P42" s="485"/>
      <c r="Q42" s="485"/>
      <c r="R42" s="485"/>
      <c r="S42" s="485"/>
      <c r="T42" s="485"/>
      <c r="U42" s="485"/>
      <c r="W42" s="485"/>
      <c r="X42" s="485"/>
      <c r="Y42" s="485"/>
      <c r="Z42" s="485"/>
      <c r="AA42" s="485"/>
      <c r="AB42" s="485"/>
      <c r="BJ42" s="485"/>
      <c r="BK42" s="485"/>
      <c r="BL42" s="485"/>
      <c r="BM42" s="485"/>
      <c r="BN42" s="485"/>
      <c r="BO42" s="485"/>
      <c r="CA42" s="485">
        <v>1</v>
      </c>
      <c r="CB42" s="485">
        <v>0.5</v>
      </c>
      <c r="CC42" s="485">
        <v>5.98</v>
      </c>
      <c r="CD42" s="485">
        <v>0.45</v>
      </c>
      <c r="CE42" s="485">
        <v>0.45</v>
      </c>
      <c r="CF42" s="485">
        <f t="shared" si="0"/>
        <v>0.6054750000000001</v>
      </c>
    </row>
    <row r="43" spans="1:84" ht="18" customHeight="1" thickTop="1" x14ac:dyDescent="0.3">
      <c r="A43" s="603"/>
      <c r="B43" s="608" t="s">
        <v>2219</v>
      </c>
      <c r="C43" s="491"/>
      <c r="D43" s="491"/>
      <c r="E43" s="607"/>
      <c r="F43" s="606"/>
      <c r="I43" s="485"/>
      <c r="J43" s="495"/>
      <c r="K43" s="495"/>
      <c r="L43" s="495"/>
      <c r="M43" s="495"/>
      <c r="N43" s="495"/>
      <c r="P43" s="485"/>
      <c r="Q43" s="485"/>
      <c r="R43" s="485"/>
      <c r="S43" s="485"/>
      <c r="T43" s="485"/>
      <c r="U43" s="485"/>
      <c r="W43" s="485"/>
      <c r="X43" s="485"/>
      <c r="Y43" s="485"/>
      <c r="Z43" s="485"/>
      <c r="AA43" s="485"/>
      <c r="AB43" s="485"/>
      <c r="CA43" s="485">
        <v>1</v>
      </c>
      <c r="CB43" s="485">
        <v>1</v>
      </c>
      <c r="CC43" s="485">
        <v>6.75</v>
      </c>
      <c r="CD43" s="485">
        <v>1</v>
      </c>
      <c r="CE43" s="485">
        <v>0.45</v>
      </c>
      <c r="CF43" s="485">
        <f t="shared" si="0"/>
        <v>3.0375000000000001</v>
      </c>
    </row>
    <row r="44" spans="1:84" ht="17.25" customHeight="1" x14ac:dyDescent="0.3">
      <c r="A44" s="603"/>
      <c r="B44" s="610" t="s">
        <v>2220</v>
      </c>
      <c r="C44" s="491"/>
      <c r="D44" s="491"/>
      <c r="E44" s="607"/>
      <c r="F44" s="606"/>
      <c r="I44" s="485"/>
      <c r="J44" s="485"/>
      <c r="K44" s="485"/>
      <c r="L44" s="485"/>
      <c r="M44" s="485"/>
      <c r="N44" s="485"/>
      <c r="P44" s="485"/>
      <c r="Q44" s="485"/>
      <c r="R44" s="485"/>
      <c r="S44" s="485"/>
      <c r="T44" s="485"/>
      <c r="U44" s="485"/>
      <c r="W44" s="485"/>
      <c r="X44" s="485"/>
      <c r="Y44" s="485"/>
      <c r="Z44" s="485"/>
      <c r="AA44" s="485"/>
      <c r="AB44" s="485"/>
      <c r="CA44" s="485">
        <v>1</v>
      </c>
      <c r="CB44" s="485">
        <v>0.5</v>
      </c>
      <c r="CC44" s="485">
        <v>66.88</v>
      </c>
      <c r="CD44" s="485">
        <v>0.45</v>
      </c>
      <c r="CE44" s="485">
        <v>0.45</v>
      </c>
      <c r="CF44" s="485">
        <f t="shared" si="0"/>
        <v>6.7716000000000003</v>
      </c>
    </row>
    <row r="45" spans="1:84" ht="32.25" customHeight="1" x14ac:dyDescent="0.3">
      <c r="A45" s="603" t="s">
        <v>2107</v>
      </c>
      <c r="B45" s="602" t="s">
        <v>2221</v>
      </c>
      <c r="C45" s="491">
        <f>C42</f>
        <v>14</v>
      </c>
      <c r="D45" s="491" t="s">
        <v>2106</v>
      </c>
      <c r="E45" s="601">
        <v>0</v>
      </c>
      <c r="F45" s="600">
        <f>C45*E45</f>
        <v>0</v>
      </c>
      <c r="I45" s="485"/>
      <c r="J45" s="495"/>
      <c r="K45" s="495"/>
      <c r="L45" s="495"/>
      <c r="M45" s="495"/>
      <c r="N45" s="495"/>
      <c r="P45" s="485"/>
      <c r="Q45" s="485"/>
      <c r="R45" s="485"/>
      <c r="S45" s="485"/>
      <c r="T45" s="485"/>
      <c r="U45" s="485"/>
      <c r="W45" s="485"/>
      <c r="X45" s="485"/>
      <c r="Y45" s="485"/>
      <c r="Z45" s="485"/>
      <c r="AA45" s="485"/>
      <c r="AB45" s="485"/>
      <c r="BJ45" s="485"/>
      <c r="BK45" s="485"/>
      <c r="BL45" s="485"/>
      <c r="BM45" s="485"/>
      <c r="BN45" s="485"/>
      <c r="BO45" s="485"/>
      <c r="CA45" s="485">
        <v>1</v>
      </c>
      <c r="CB45" s="485">
        <v>0.5</v>
      </c>
      <c r="CC45" s="485">
        <v>5.98</v>
      </c>
      <c r="CD45" s="485">
        <v>0.45</v>
      </c>
      <c r="CE45" s="485">
        <v>0.45</v>
      </c>
      <c r="CF45" s="485">
        <f t="shared" si="0"/>
        <v>0.6054750000000001</v>
      </c>
    </row>
    <row r="46" spans="1:84" ht="17.25" customHeight="1" x14ac:dyDescent="0.3">
      <c r="A46" s="603"/>
      <c r="B46" s="610"/>
      <c r="C46" s="491"/>
      <c r="D46" s="491"/>
      <c r="E46" s="607"/>
      <c r="F46" s="606"/>
      <c r="I46" s="485"/>
      <c r="J46" s="485"/>
      <c r="K46" s="485"/>
      <c r="L46" s="485"/>
      <c r="M46" s="485"/>
      <c r="N46" s="485"/>
      <c r="P46" s="485"/>
      <c r="Q46" s="485"/>
      <c r="R46" s="485"/>
      <c r="S46" s="485"/>
      <c r="T46" s="485"/>
      <c r="U46" s="485"/>
      <c r="W46" s="485"/>
      <c r="X46" s="485"/>
      <c r="Y46" s="485"/>
      <c r="Z46" s="485"/>
      <c r="AA46" s="485"/>
      <c r="AB46" s="485"/>
      <c r="CA46" s="485">
        <v>1</v>
      </c>
      <c r="CB46" s="485">
        <v>0.5</v>
      </c>
      <c r="CC46" s="485">
        <v>66.88</v>
      </c>
      <c r="CD46" s="485">
        <v>0.45</v>
      </c>
      <c r="CE46" s="485">
        <v>0.45</v>
      </c>
      <c r="CF46" s="485">
        <f t="shared" si="0"/>
        <v>6.7716000000000003</v>
      </c>
    </row>
    <row r="47" spans="1:84" ht="17.25" customHeight="1" x14ac:dyDescent="0.3">
      <c r="A47" s="603"/>
      <c r="B47" s="602"/>
      <c r="C47" s="491"/>
      <c r="D47" s="491"/>
      <c r="E47" s="601"/>
      <c r="F47" s="600"/>
      <c r="I47" s="485"/>
      <c r="J47" s="495"/>
      <c r="K47" s="495"/>
      <c r="L47" s="495"/>
      <c r="M47" s="495"/>
      <c r="N47" s="495"/>
      <c r="P47" s="485"/>
      <c r="Q47" s="485"/>
      <c r="R47" s="485"/>
      <c r="S47" s="485"/>
      <c r="T47" s="485"/>
      <c r="U47" s="485"/>
      <c r="W47" s="485"/>
      <c r="X47" s="485"/>
      <c r="Y47" s="485"/>
      <c r="Z47" s="485"/>
      <c r="AA47" s="485"/>
      <c r="AB47" s="485"/>
      <c r="BJ47" s="485"/>
      <c r="BK47" s="485"/>
      <c r="BL47" s="485"/>
      <c r="BM47" s="485"/>
      <c r="BN47" s="485"/>
      <c r="BO47" s="485"/>
      <c r="CA47" s="485">
        <v>1</v>
      </c>
      <c r="CB47" s="485">
        <v>0.5</v>
      </c>
      <c r="CC47" s="485">
        <v>5.98</v>
      </c>
      <c r="CD47" s="485">
        <v>0.45</v>
      </c>
      <c r="CE47" s="485">
        <v>0.45</v>
      </c>
      <c r="CF47" s="485">
        <f t="shared" si="0"/>
        <v>0.6054750000000001</v>
      </c>
    </row>
    <row r="48" spans="1:84" ht="17.25" customHeight="1" x14ac:dyDescent="0.3">
      <c r="A48" s="603"/>
      <c r="B48" s="602"/>
      <c r="C48" s="491"/>
      <c r="D48" s="491"/>
      <c r="E48" s="601"/>
      <c r="F48" s="600"/>
      <c r="I48" s="485"/>
      <c r="J48" s="495"/>
      <c r="K48" s="495"/>
      <c r="L48" s="495"/>
      <c r="M48" s="495"/>
      <c r="N48" s="495"/>
      <c r="P48" s="485"/>
      <c r="Q48" s="485"/>
      <c r="R48" s="485"/>
      <c r="S48" s="485"/>
      <c r="T48" s="485"/>
      <c r="U48" s="485"/>
      <c r="W48" s="485"/>
      <c r="X48" s="485"/>
      <c r="Y48" s="485"/>
      <c r="Z48" s="485"/>
      <c r="AA48" s="485"/>
      <c r="AB48" s="485"/>
      <c r="BJ48" s="485"/>
      <c r="BK48" s="485"/>
      <c r="BL48" s="485"/>
      <c r="BM48" s="485"/>
      <c r="BN48" s="485"/>
      <c r="BO48" s="485"/>
      <c r="CA48" s="485"/>
      <c r="CB48" s="485"/>
      <c r="CC48" s="485"/>
      <c r="CD48" s="485"/>
      <c r="CE48" s="485"/>
      <c r="CF48" s="485"/>
    </row>
    <row r="49" spans="1:84" ht="17.25" customHeight="1" x14ac:dyDescent="0.3">
      <c r="A49" s="603"/>
      <c r="B49" s="602"/>
      <c r="C49" s="491"/>
      <c r="D49" s="491"/>
      <c r="E49" s="601"/>
      <c r="F49" s="600"/>
      <c r="I49" s="485"/>
      <c r="J49" s="495"/>
      <c r="K49" s="495"/>
      <c r="L49" s="495"/>
      <c r="M49" s="495"/>
      <c r="N49" s="495"/>
      <c r="P49" s="485"/>
      <c r="Q49" s="485"/>
      <c r="R49" s="485"/>
      <c r="S49" s="485"/>
      <c r="T49" s="485"/>
      <c r="U49" s="485"/>
      <c r="W49" s="485"/>
      <c r="X49" s="485"/>
      <c r="Y49" s="485"/>
      <c r="Z49" s="485"/>
      <c r="AA49" s="485"/>
      <c r="AB49" s="485"/>
      <c r="BJ49" s="485"/>
      <c r="BK49" s="485"/>
      <c r="BL49" s="485"/>
      <c r="BM49" s="485"/>
      <c r="BN49" s="485"/>
      <c r="BO49" s="485"/>
      <c r="CA49" s="485"/>
      <c r="CB49" s="485"/>
      <c r="CC49" s="485"/>
      <c r="CD49" s="485"/>
      <c r="CE49" s="485"/>
      <c r="CF49" s="485"/>
    </row>
    <row r="50" spans="1:84" ht="17.25" customHeight="1" x14ac:dyDescent="0.3">
      <c r="A50" s="603"/>
      <c r="B50" s="602"/>
      <c r="C50" s="491"/>
      <c r="D50" s="491"/>
      <c r="E50" s="601"/>
      <c r="F50" s="600"/>
      <c r="I50" s="485"/>
      <c r="J50" s="495"/>
      <c r="K50" s="495"/>
      <c r="L50" s="495"/>
      <c r="M50" s="495"/>
      <c r="N50" s="495"/>
      <c r="P50" s="485"/>
      <c r="Q50" s="485"/>
      <c r="R50" s="485"/>
      <c r="S50" s="485"/>
      <c r="T50" s="485"/>
      <c r="U50" s="485"/>
      <c r="W50" s="485"/>
      <c r="X50" s="485"/>
      <c r="Y50" s="485"/>
      <c r="Z50" s="485"/>
      <c r="AA50" s="485"/>
      <c r="AB50" s="485"/>
      <c r="BJ50" s="485"/>
      <c r="BK50" s="485"/>
      <c r="BL50" s="485"/>
      <c r="BM50" s="485"/>
      <c r="BN50" s="485"/>
      <c r="BO50" s="485"/>
      <c r="CA50" s="485"/>
      <c r="CB50" s="485"/>
      <c r="CC50" s="485"/>
      <c r="CD50" s="485"/>
      <c r="CE50" s="485"/>
      <c r="CF50" s="485"/>
    </row>
    <row r="51" spans="1:84" ht="17.25" customHeight="1" x14ac:dyDescent="0.3">
      <c r="A51" s="603"/>
      <c r="B51" s="602"/>
      <c r="C51" s="491"/>
      <c r="D51" s="491"/>
      <c r="E51" s="601"/>
      <c r="F51" s="600"/>
      <c r="I51" s="485"/>
      <c r="J51" s="495"/>
      <c r="K51" s="495"/>
      <c r="L51" s="495"/>
      <c r="M51" s="495"/>
      <c r="N51" s="495"/>
      <c r="P51" s="485"/>
      <c r="Q51" s="485"/>
      <c r="R51" s="485"/>
      <c r="S51" s="485"/>
      <c r="T51" s="485"/>
      <c r="U51" s="485"/>
      <c r="W51" s="485"/>
      <c r="X51" s="485"/>
      <c r="Y51" s="485"/>
      <c r="Z51" s="485"/>
      <c r="AA51" s="485"/>
      <c r="AB51" s="485"/>
      <c r="BJ51" s="485"/>
      <c r="BK51" s="485"/>
      <c r="BL51" s="485"/>
      <c r="BM51" s="485"/>
      <c r="BN51" s="485"/>
      <c r="BO51" s="485"/>
      <c r="CA51" s="485"/>
      <c r="CB51" s="485"/>
      <c r="CC51" s="485"/>
      <c r="CD51" s="485"/>
      <c r="CE51" s="485"/>
      <c r="CF51" s="485"/>
    </row>
    <row r="52" spans="1:84" ht="17.25" customHeight="1" x14ac:dyDescent="0.3">
      <c r="A52" s="603"/>
      <c r="B52" s="602"/>
      <c r="C52" s="491"/>
      <c r="D52" s="491"/>
      <c r="E52" s="601"/>
      <c r="F52" s="600"/>
      <c r="I52" s="485"/>
      <c r="J52" s="495"/>
      <c r="K52" s="495"/>
      <c r="L52" s="495"/>
      <c r="M52" s="495"/>
      <c r="N52" s="495"/>
      <c r="P52" s="485"/>
      <c r="Q52" s="485"/>
      <c r="R52" s="485"/>
      <c r="S52" s="485"/>
      <c r="T52" s="485"/>
      <c r="U52" s="485"/>
      <c r="W52" s="485"/>
      <c r="X52" s="485"/>
      <c r="Y52" s="485"/>
      <c r="Z52" s="485"/>
      <c r="AA52" s="485"/>
      <c r="AB52" s="485"/>
      <c r="BJ52" s="485"/>
      <c r="BK52" s="485"/>
      <c r="BL52" s="485"/>
      <c r="BM52" s="485"/>
      <c r="BN52" s="485"/>
      <c r="BO52" s="485"/>
      <c r="CA52" s="485"/>
      <c r="CB52" s="485"/>
      <c r="CC52" s="485"/>
      <c r="CD52" s="485"/>
      <c r="CE52" s="485"/>
      <c r="CF52" s="485"/>
    </row>
    <row r="53" spans="1:84" ht="17.25" customHeight="1" x14ac:dyDescent="0.3">
      <c r="A53" s="603"/>
      <c r="B53" s="602"/>
      <c r="C53" s="491"/>
      <c r="D53" s="491"/>
      <c r="E53" s="601"/>
      <c r="F53" s="600"/>
      <c r="I53" s="485"/>
      <c r="J53" s="495"/>
      <c r="K53" s="495"/>
      <c r="L53" s="495"/>
      <c r="M53" s="495"/>
      <c r="N53" s="495"/>
      <c r="P53" s="485"/>
      <c r="Q53" s="485"/>
      <c r="R53" s="485"/>
      <c r="S53" s="485"/>
      <c r="T53" s="485"/>
      <c r="U53" s="485"/>
      <c r="W53" s="485"/>
      <c r="X53" s="485"/>
      <c r="Y53" s="485"/>
      <c r="Z53" s="485"/>
      <c r="AA53" s="485"/>
      <c r="AB53" s="485"/>
      <c r="BJ53" s="485"/>
      <c r="BK53" s="485"/>
      <c r="BL53" s="485"/>
      <c r="BM53" s="485"/>
      <c r="BN53" s="485"/>
      <c r="BO53" s="485"/>
      <c r="CA53" s="485"/>
      <c r="CB53" s="485"/>
      <c r="CC53" s="485"/>
      <c r="CD53" s="485"/>
      <c r="CE53" s="485"/>
      <c r="CF53" s="485"/>
    </row>
    <row r="54" spans="1:84" ht="17.25" customHeight="1" x14ac:dyDescent="0.3">
      <c r="A54" s="603"/>
      <c r="B54" s="602"/>
      <c r="C54" s="491"/>
      <c r="D54" s="491"/>
      <c r="E54" s="601"/>
      <c r="F54" s="600"/>
      <c r="I54" s="485"/>
      <c r="J54" s="495"/>
      <c r="K54" s="495"/>
      <c r="L54" s="495"/>
      <c r="M54" s="495"/>
      <c r="N54" s="495"/>
      <c r="P54" s="485"/>
      <c r="Q54" s="485"/>
      <c r="R54" s="485"/>
      <c r="S54" s="485"/>
      <c r="T54" s="485"/>
      <c r="U54" s="485"/>
      <c r="W54" s="485"/>
      <c r="X54" s="485"/>
      <c r="Y54" s="485"/>
      <c r="Z54" s="485"/>
      <c r="AA54" s="485"/>
      <c r="AB54" s="485"/>
      <c r="BJ54" s="485"/>
      <c r="BK54" s="485"/>
      <c r="BL54" s="485"/>
      <c r="BM54" s="485"/>
      <c r="BN54" s="485"/>
      <c r="BO54" s="485"/>
      <c r="CA54" s="485"/>
      <c r="CB54" s="485"/>
      <c r="CC54" s="485"/>
      <c r="CD54" s="485"/>
      <c r="CE54" s="485"/>
      <c r="CF54" s="485"/>
    </row>
    <row r="55" spans="1:84" ht="17.25" customHeight="1" x14ac:dyDescent="0.3">
      <c r="A55" s="603"/>
      <c r="B55" s="602"/>
      <c r="C55" s="491"/>
      <c r="D55" s="491"/>
      <c r="E55" s="601"/>
      <c r="F55" s="600"/>
      <c r="I55" s="485"/>
      <c r="J55" s="495"/>
      <c r="K55" s="495"/>
      <c r="L55" s="495"/>
      <c r="M55" s="495"/>
      <c r="N55" s="495"/>
      <c r="P55" s="485"/>
      <c r="Q55" s="485"/>
      <c r="R55" s="485"/>
      <c r="S55" s="485"/>
      <c r="T55" s="485"/>
      <c r="U55" s="485"/>
      <c r="W55" s="485"/>
      <c r="X55" s="485"/>
      <c r="Y55" s="485"/>
      <c r="Z55" s="485"/>
      <c r="AA55" s="485"/>
      <c r="AB55" s="485"/>
      <c r="BJ55" s="485"/>
      <c r="BK55" s="485"/>
      <c r="BL55" s="485"/>
      <c r="BM55" s="485"/>
      <c r="BN55" s="485"/>
      <c r="BO55" s="485"/>
      <c r="CA55" s="485"/>
      <c r="CB55" s="485"/>
      <c r="CC55" s="485"/>
      <c r="CD55" s="485"/>
      <c r="CE55" s="485"/>
      <c r="CF55" s="485"/>
    </row>
    <row r="56" spans="1:84" ht="17.25" customHeight="1" x14ac:dyDescent="0.3">
      <c r="A56" s="603"/>
      <c r="B56" s="602"/>
      <c r="C56" s="491"/>
      <c r="D56" s="491"/>
      <c r="E56" s="601"/>
      <c r="F56" s="600"/>
      <c r="I56" s="485"/>
      <c r="J56" s="495"/>
      <c r="K56" s="495"/>
      <c r="L56" s="495"/>
      <c r="M56" s="495"/>
      <c r="N56" s="495"/>
      <c r="P56" s="485"/>
      <c r="Q56" s="485"/>
      <c r="R56" s="485"/>
      <c r="S56" s="485"/>
      <c r="T56" s="485"/>
      <c r="U56" s="485"/>
      <c r="W56" s="485"/>
      <c r="X56" s="485"/>
      <c r="Y56" s="485"/>
      <c r="Z56" s="485"/>
      <c r="AA56" s="485"/>
      <c r="AB56" s="485"/>
      <c r="BJ56" s="485"/>
      <c r="BK56" s="485"/>
      <c r="BL56" s="485"/>
      <c r="BM56" s="485"/>
      <c r="BN56" s="485"/>
      <c r="BO56" s="485"/>
      <c r="CA56" s="485"/>
      <c r="CB56" s="485"/>
      <c r="CC56" s="485"/>
      <c r="CD56" s="485"/>
      <c r="CE56" s="485"/>
      <c r="CF56" s="485"/>
    </row>
    <row r="57" spans="1:84" ht="17.25" customHeight="1" x14ac:dyDescent="0.3">
      <c r="A57" s="603"/>
      <c r="B57" s="602"/>
      <c r="C57" s="491"/>
      <c r="D57" s="491"/>
      <c r="E57" s="601"/>
      <c r="F57" s="600"/>
      <c r="I57" s="485"/>
      <c r="J57" s="495"/>
      <c r="K57" s="495"/>
      <c r="L57" s="495"/>
      <c r="M57" s="495"/>
      <c r="N57" s="495"/>
      <c r="P57" s="485"/>
      <c r="Q57" s="485"/>
      <c r="R57" s="485"/>
      <c r="S57" s="485"/>
      <c r="T57" s="485"/>
      <c r="U57" s="485"/>
      <c r="W57" s="485"/>
      <c r="X57" s="485"/>
      <c r="Y57" s="485"/>
      <c r="Z57" s="485"/>
      <c r="AA57" s="485"/>
      <c r="AB57" s="485"/>
      <c r="BJ57" s="485"/>
      <c r="BK57" s="485"/>
      <c r="BL57" s="485"/>
      <c r="BM57" s="485"/>
      <c r="BN57" s="485"/>
      <c r="BO57" s="485"/>
      <c r="CA57" s="485"/>
      <c r="CB57" s="485"/>
      <c r="CC57" s="485"/>
      <c r="CD57" s="485"/>
      <c r="CE57" s="485"/>
      <c r="CF57" s="485"/>
    </row>
    <row r="58" spans="1:84" ht="17.25" customHeight="1" x14ac:dyDescent="0.3">
      <c r="A58" s="603"/>
      <c r="B58" s="602"/>
      <c r="C58" s="491"/>
      <c r="D58" s="491"/>
      <c r="E58" s="601"/>
      <c r="F58" s="600"/>
      <c r="I58" s="485"/>
      <c r="J58" s="495"/>
      <c r="K58" s="495"/>
      <c r="L58" s="495"/>
      <c r="M58" s="495"/>
      <c r="N58" s="495"/>
      <c r="P58" s="485"/>
      <c r="Q58" s="485"/>
      <c r="R58" s="485"/>
      <c r="S58" s="485"/>
      <c r="T58" s="485"/>
      <c r="U58" s="485"/>
      <c r="W58" s="485"/>
      <c r="X58" s="485"/>
      <c r="Y58" s="485"/>
      <c r="Z58" s="485"/>
      <c r="AA58" s="485"/>
      <c r="AB58" s="485"/>
      <c r="BJ58" s="485"/>
      <c r="BK58" s="485"/>
      <c r="BL58" s="485"/>
      <c r="BM58" s="485"/>
      <c r="BN58" s="485"/>
      <c r="BO58" s="485"/>
      <c r="CA58" s="485"/>
      <c r="CB58" s="485"/>
      <c r="CC58" s="485"/>
      <c r="CD58" s="485"/>
      <c r="CE58" s="485"/>
      <c r="CF58" s="485"/>
    </row>
    <row r="59" spans="1:84" ht="17.25" customHeight="1" x14ac:dyDescent="0.3">
      <c r="A59" s="603"/>
      <c r="B59" s="602"/>
      <c r="C59" s="491"/>
      <c r="D59" s="491"/>
      <c r="E59" s="601"/>
      <c r="F59" s="600"/>
      <c r="I59" s="485"/>
      <c r="J59" s="495"/>
      <c r="K59" s="495"/>
      <c r="L59" s="495"/>
      <c r="M59" s="495"/>
      <c r="N59" s="495"/>
      <c r="P59" s="485"/>
      <c r="Q59" s="485"/>
      <c r="R59" s="485"/>
      <c r="S59" s="485"/>
      <c r="T59" s="485"/>
      <c r="U59" s="485"/>
      <c r="W59" s="485"/>
      <c r="X59" s="485"/>
      <c r="Y59" s="485"/>
      <c r="Z59" s="485"/>
      <c r="AA59" s="485"/>
      <c r="AB59" s="485"/>
      <c r="BJ59" s="485"/>
      <c r="BK59" s="485"/>
      <c r="BL59" s="485"/>
      <c r="BM59" s="485"/>
      <c r="BN59" s="485"/>
      <c r="BO59" s="485"/>
      <c r="CA59" s="485"/>
      <c r="CB59" s="485"/>
      <c r="CC59" s="485"/>
      <c r="CD59" s="485"/>
      <c r="CE59" s="485"/>
      <c r="CF59" s="485"/>
    </row>
    <row r="60" spans="1:84" ht="17.25" customHeight="1" x14ac:dyDescent="0.3">
      <c r="A60" s="603"/>
      <c r="B60" s="602"/>
      <c r="C60" s="491"/>
      <c r="D60" s="491"/>
      <c r="E60" s="601"/>
      <c r="F60" s="600"/>
      <c r="I60" s="485"/>
      <c r="J60" s="495"/>
      <c r="K60" s="495"/>
      <c r="L60" s="495"/>
      <c r="M60" s="495"/>
      <c r="N60" s="495"/>
      <c r="P60" s="485"/>
      <c r="Q60" s="485"/>
      <c r="R60" s="485"/>
      <c r="S60" s="485"/>
      <c r="T60" s="485"/>
      <c r="U60" s="485"/>
      <c r="W60" s="485"/>
      <c r="X60" s="485"/>
      <c r="Y60" s="485"/>
      <c r="Z60" s="485"/>
      <c r="AA60" s="485"/>
      <c r="AB60" s="485"/>
      <c r="BJ60" s="485"/>
      <c r="BK60" s="485"/>
      <c r="BL60" s="485"/>
      <c r="BM60" s="485"/>
      <c r="BN60" s="485"/>
      <c r="BO60" s="485"/>
      <c r="CA60" s="485"/>
      <c r="CB60" s="485"/>
      <c r="CC60" s="485"/>
      <c r="CD60" s="485"/>
      <c r="CE60" s="485"/>
      <c r="CF60" s="485"/>
    </row>
    <row r="61" spans="1:84" ht="17.25" customHeight="1" x14ac:dyDescent="0.3">
      <c r="A61" s="603"/>
      <c r="B61" s="602"/>
      <c r="C61" s="491"/>
      <c r="D61" s="491"/>
      <c r="E61" s="601"/>
      <c r="F61" s="600"/>
      <c r="I61" s="485"/>
      <c r="J61" s="495"/>
      <c r="K61" s="495"/>
      <c r="L61" s="495"/>
      <c r="M61" s="495"/>
      <c r="N61" s="495"/>
      <c r="P61" s="485"/>
      <c r="Q61" s="485"/>
      <c r="R61" s="485"/>
      <c r="S61" s="485"/>
      <c r="T61" s="485"/>
      <c r="U61" s="485"/>
      <c r="W61" s="485"/>
      <c r="X61" s="485"/>
      <c r="Y61" s="485"/>
      <c r="Z61" s="485"/>
      <c r="AA61" s="485"/>
      <c r="AB61" s="485"/>
      <c r="BJ61" s="485"/>
      <c r="BK61" s="485"/>
      <c r="BL61" s="485"/>
      <c r="BM61" s="485"/>
      <c r="BN61" s="485"/>
      <c r="BO61" s="485"/>
      <c r="CA61" s="485"/>
      <c r="CB61" s="485"/>
      <c r="CC61" s="485"/>
      <c r="CD61" s="485"/>
      <c r="CE61" s="485"/>
      <c r="CF61" s="485"/>
    </row>
    <row r="62" spans="1:84" ht="17.25" customHeight="1" x14ac:dyDescent="0.3">
      <c r="A62" s="603"/>
      <c r="B62" s="602"/>
      <c r="C62" s="491"/>
      <c r="D62" s="491"/>
      <c r="E62" s="601"/>
      <c r="F62" s="600"/>
      <c r="I62" s="485"/>
      <c r="J62" s="495"/>
      <c r="K62" s="495"/>
      <c r="L62" s="495"/>
      <c r="M62" s="495"/>
      <c r="N62" s="495"/>
      <c r="P62" s="485"/>
      <c r="Q62" s="485"/>
      <c r="R62" s="485"/>
      <c r="S62" s="485"/>
      <c r="T62" s="485"/>
      <c r="U62" s="485"/>
      <c r="W62" s="485"/>
      <c r="X62" s="485"/>
      <c r="Y62" s="485"/>
      <c r="Z62" s="485"/>
      <c r="AA62" s="485"/>
      <c r="AB62" s="485"/>
      <c r="BJ62" s="485"/>
      <c r="BK62" s="485"/>
      <c r="BL62" s="485"/>
      <c r="BM62" s="485"/>
      <c r="BN62" s="485"/>
      <c r="BO62" s="485"/>
      <c r="CA62" s="485"/>
      <c r="CB62" s="485"/>
      <c r="CC62" s="485"/>
      <c r="CD62" s="485"/>
      <c r="CE62" s="485"/>
      <c r="CF62" s="485"/>
    </row>
    <row r="63" spans="1:84" ht="17.25" customHeight="1" x14ac:dyDescent="0.3">
      <c r="A63" s="603"/>
      <c r="B63" s="602"/>
      <c r="C63" s="491"/>
      <c r="D63" s="491"/>
      <c r="E63" s="601"/>
      <c r="F63" s="600"/>
      <c r="I63" s="485"/>
      <c r="J63" s="495"/>
      <c r="K63" s="495"/>
      <c r="L63" s="495"/>
      <c r="M63" s="495"/>
      <c r="N63" s="495"/>
      <c r="P63" s="485"/>
      <c r="Q63" s="485"/>
      <c r="R63" s="485"/>
      <c r="S63" s="485"/>
      <c r="T63" s="485"/>
      <c r="U63" s="485"/>
      <c r="W63" s="485"/>
      <c r="X63" s="485"/>
      <c r="Y63" s="485"/>
      <c r="Z63" s="485"/>
      <c r="AA63" s="485"/>
      <c r="AB63" s="485"/>
      <c r="BJ63" s="485"/>
      <c r="BK63" s="485"/>
      <c r="BL63" s="485"/>
      <c r="BM63" s="485"/>
      <c r="BN63" s="485"/>
      <c r="BO63" s="485"/>
      <c r="CA63" s="485"/>
      <c r="CB63" s="485"/>
      <c r="CC63" s="485"/>
      <c r="CD63" s="485"/>
      <c r="CE63" s="485"/>
      <c r="CF63" s="485"/>
    </row>
    <row r="64" spans="1:84" ht="17.25" customHeight="1" x14ac:dyDescent="0.3">
      <c r="A64" s="603"/>
      <c r="B64" s="602"/>
      <c r="C64" s="491"/>
      <c r="D64" s="491"/>
      <c r="E64" s="601"/>
      <c r="F64" s="600"/>
      <c r="I64" s="485"/>
      <c r="J64" s="495"/>
      <c r="K64" s="495"/>
      <c r="L64" s="495"/>
      <c r="M64" s="495"/>
      <c r="N64" s="495"/>
      <c r="P64" s="485"/>
      <c r="Q64" s="485"/>
      <c r="R64" s="485"/>
      <c r="S64" s="485"/>
      <c r="T64" s="485"/>
      <c r="U64" s="485"/>
      <c r="W64" s="485"/>
      <c r="X64" s="485"/>
      <c r="Y64" s="485"/>
      <c r="Z64" s="485"/>
      <c r="AA64" s="485"/>
      <c r="AB64" s="485"/>
      <c r="BJ64" s="485"/>
      <c r="BK64" s="485"/>
      <c r="BL64" s="485"/>
      <c r="BM64" s="485"/>
      <c r="BN64" s="485"/>
      <c r="BO64" s="485"/>
      <c r="CA64" s="485"/>
      <c r="CB64" s="485"/>
      <c r="CC64" s="485"/>
      <c r="CD64" s="485"/>
      <c r="CE64" s="485"/>
      <c r="CF64" s="485"/>
    </row>
    <row r="65" spans="1:84" ht="17.25" customHeight="1" x14ac:dyDescent="0.3">
      <c r="A65" s="603"/>
      <c r="B65" s="602"/>
      <c r="C65" s="491"/>
      <c r="D65" s="491"/>
      <c r="E65" s="601"/>
      <c r="F65" s="600"/>
      <c r="I65" s="485"/>
      <c r="J65" s="495"/>
      <c r="K65" s="495"/>
      <c r="L65" s="495"/>
      <c r="M65" s="495"/>
      <c r="N65" s="495"/>
      <c r="P65" s="485"/>
      <c r="Q65" s="485"/>
      <c r="R65" s="485"/>
      <c r="S65" s="485"/>
      <c r="T65" s="485"/>
      <c r="U65" s="485"/>
      <c r="W65" s="485"/>
      <c r="X65" s="485"/>
      <c r="Y65" s="485"/>
      <c r="Z65" s="485"/>
      <c r="AA65" s="485"/>
      <c r="AB65" s="485"/>
      <c r="BJ65" s="485"/>
      <c r="BK65" s="485"/>
      <c r="BL65" s="485"/>
      <c r="BM65" s="485"/>
      <c r="BN65" s="485"/>
      <c r="BO65" s="485"/>
      <c r="CA65" s="485"/>
      <c r="CB65" s="485"/>
      <c r="CC65" s="485"/>
      <c r="CD65" s="485"/>
      <c r="CE65" s="485"/>
      <c r="CF65" s="485"/>
    </row>
    <row r="66" spans="1:84" ht="17.25" customHeight="1" x14ac:dyDescent="0.3">
      <c r="A66" s="603"/>
      <c r="B66" s="602"/>
      <c r="C66" s="491"/>
      <c r="D66" s="491"/>
      <c r="E66" s="601"/>
      <c r="F66" s="600"/>
      <c r="I66" s="485"/>
      <c r="J66" s="495"/>
      <c r="K66" s="495"/>
      <c r="L66" s="495"/>
      <c r="M66" s="495"/>
      <c r="N66" s="495"/>
      <c r="P66" s="485"/>
      <c r="Q66" s="485"/>
      <c r="R66" s="485"/>
      <c r="S66" s="485"/>
      <c r="T66" s="485"/>
      <c r="U66" s="485"/>
      <c r="W66" s="485"/>
      <c r="X66" s="485"/>
      <c r="Y66" s="485"/>
      <c r="Z66" s="485"/>
      <c r="AA66" s="485"/>
      <c r="AB66" s="485"/>
      <c r="BJ66" s="485"/>
      <c r="BK66" s="485"/>
      <c r="BL66" s="485"/>
      <c r="BM66" s="485"/>
      <c r="BN66" s="485"/>
      <c r="BO66" s="485"/>
      <c r="CA66" s="485"/>
      <c r="CB66" s="485"/>
      <c r="CC66" s="485"/>
      <c r="CD66" s="485"/>
      <c r="CE66" s="485"/>
      <c r="CF66" s="485"/>
    </row>
    <row r="67" spans="1:84" ht="17.25" customHeight="1" x14ac:dyDescent="0.3">
      <c r="A67" s="603"/>
      <c r="B67" s="602"/>
      <c r="C67" s="491"/>
      <c r="D67" s="491"/>
      <c r="E67" s="601"/>
      <c r="F67" s="600"/>
      <c r="I67" s="485"/>
      <c r="J67" s="495"/>
      <c r="K67" s="495"/>
      <c r="L67" s="495"/>
      <c r="M67" s="495"/>
      <c r="N67" s="495"/>
      <c r="P67" s="485"/>
      <c r="Q67" s="485"/>
      <c r="R67" s="485"/>
      <c r="S67" s="485"/>
      <c r="T67" s="485"/>
      <c r="U67" s="485"/>
      <c r="W67" s="485"/>
      <c r="X67" s="485"/>
      <c r="Y67" s="485"/>
      <c r="Z67" s="485"/>
      <c r="AA67" s="485"/>
      <c r="AB67" s="485"/>
      <c r="BJ67" s="485"/>
      <c r="BK67" s="485"/>
      <c r="BL67" s="485"/>
      <c r="BM67" s="485"/>
      <c r="BN67" s="485"/>
      <c r="BO67" s="485"/>
      <c r="CA67" s="485"/>
      <c r="CB67" s="485"/>
      <c r="CC67" s="485"/>
      <c r="CD67" s="485"/>
      <c r="CE67" s="485"/>
      <c r="CF67" s="485"/>
    </row>
    <row r="68" spans="1:84" ht="17.25" customHeight="1" x14ac:dyDescent="0.3">
      <c r="A68" s="603"/>
      <c r="B68" s="602"/>
      <c r="C68" s="491"/>
      <c r="D68" s="491"/>
      <c r="E68" s="601"/>
      <c r="F68" s="600"/>
      <c r="I68" s="485"/>
      <c r="J68" s="495"/>
      <c r="K68" s="495"/>
      <c r="L68" s="495"/>
      <c r="M68" s="495"/>
      <c r="N68" s="495"/>
      <c r="P68" s="485"/>
      <c r="Q68" s="485"/>
      <c r="R68" s="485"/>
      <c r="S68" s="485"/>
      <c r="T68" s="485"/>
      <c r="U68" s="485"/>
      <c r="W68" s="485"/>
      <c r="X68" s="485"/>
      <c r="Y68" s="485"/>
      <c r="Z68" s="485"/>
      <c r="AA68" s="485"/>
      <c r="AB68" s="485"/>
      <c r="BJ68" s="485"/>
      <c r="BK68" s="485"/>
      <c r="BL68" s="485"/>
      <c r="BM68" s="485"/>
      <c r="BN68" s="485"/>
      <c r="BO68" s="485"/>
      <c r="CA68" s="485"/>
      <c r="CB68" s="485"/>
      <c r="CC68" s="485"/>
      <c r="CD68" s="485"/>
      <c r="CE68" s="485"/>
      <c r="CF68" s="485"/>
    </row>
    <row r="69" spans="1:84" ht="17.25" customHeight="1" x14ac:dyDescent="0.3">
      <c r="A69" s="603"/>
      <c r="B69" s="602"/>
      <c r="C69" s="491"/>
      <c r="D69" s="491"/>
      <c r="E69" s="601"/>
      <c r="F69" s="600"/>
      <c r="I69" s="485"/>
      <c r="J69" s="495"/>
      <c r="K69" s="495"/>
      <c r="L69" s="495"/>
      <c r="M69" s="495"/>
      <c r="N69" s="495"/>
      <c r="P69" s="485"/>
      <c r="Q69" s="485"/>
      <c r="R69" s="485"/>
      <c r="S69" s="485"/>
      <c r="T69" s="485"/>
      <c r="U69" s="485"/>
      <c r="W69" s="485"/>
      <c r="X69" s="485"/>
      <c r="Y69" s="485"/>
      <c r="Z69" s="485"/>
      <c r="AA69" s="485"/>
      <c r="AB69" s="485"/>
      <c r="BJ69" s="485"/>
      <c r="BK69" s="485"/>
      <c r="BL69" s="485"/>
      <c r="BM69" s="485"/>
      <c r="BN69" s="485"/>
      <c r="BO69" s="485"/>
      <c r="CA69" s="485"/>
      <c r="CB69" s="485"/>
      <c r="CC69" s="485"/>
      <c r="CD69" s="485"/>
      <c r="CE69" s="485"/>
      <c r="CF69" s="485"/>
    </row>
    <row r="70" spans="1:84" ht="17.25" customHeight="1" x14ac:dyDescent="0.3">
      <c r="A70" s="603"/>
      <c r="B70" s="602"/>
      <c r="C70" s="491"/>
      <c r="D70" s="491"/>
      <c r="E70" s="601"/>
      <c r="F70" s="600"/>
      <c r="I70" s="485"/>
      <c r="J70" s="495"/>
      <c r="K70" s="495"/>
      <c r="L70" s="495"/>
      <c r="M70" s="495"/>
      <c r="N70" s="495"/>
      <c r="P70" s="485"/>
      <c r="Q70" s="485"/>
      <c r="R70" s="485"/>
      <c r="S70" s="485"/>
      <c r="T70" s="485"/>
      <c r="U70" s="485"/>
      <c r="W70" s="485"/>
      <c r="X70" s="485"/>
      <c r="Y70" s="485"/>
      <c r="Z70" s="485"/>
      <c r="AA70" s="485"/>
      <c r="AB70" s="485"/>
      <c r="BJ70" s="485"/>
      <c r="BK70" s="485"/>
      <c r="BL70" s="485"/>
      <c r="BM70" s="485"/>
      <c r="BN70" s="485"/>
      <c r="BO70" s="485"/>
      <c r="CA70" s="485"/>
      <c r="CB70" s="485"/>
      <c r="CC70" s="485"/>
      <c r="CD70" s="485"/>
      <c r="CE70" s="485"/>
      <c r="CF70" s="485"/>
    </row>
    <row r="71" spans="1:84" ht="17.25" customHeight="1" x14ac:dyDescent="0.3">
      <c r="A71" s="603"/>
      <c r="B71" s="602"/>
      <c r="C71" s="491"/>
      <c r="D71" s="491"/>
      <c r="E71" s="601"/>
      <c r="F71" s="600"/>
      <c r="I71" s="485"/>
      <c r="J71" s="495"/>
      <c r="K71" s="495"/>
      <c r="L71" s="495"/>
      <c r="M71" s="495"/>
      <c r="N71" s="495"/>
      <c r="P71" s="485"/>
      <c r="Q71" s="485"/>
      <c r="R71" s="485"/>
      <c r="S71" s="485"/>
      <c r="T71" s="485"/>
      <c r="U71" s="485"/>
      <c r="W71" s="485"/>
      <c r="X71" s="485"/>
      <c r="Y71" s="485"/>
      <c r="Z71" s="485"/>
      <c r="AA71" s="485"/>
      <c r="AB71" s="485"/>
      <c r="BJ71" s="485"/>
      <c r="BK71" s="485"/>
      <c r="BL71" s="485"/>
      <c r="BM71" s="485"/>
      <c r="BN71" s="485"/>
      <c r="BO71" s="485"/>
      <c r="CA71" s="485"/>
      <c r="CB71" s="485"/>
      <c r="CC71" s="485"/>
      <c r="CD71" s="485"/>
      <c r="CE71" s="485"/>
      <c r="CF71" s="485"/>
    </row>
    <row r="72" spans="1:84" ht="17.25" customHeight="1" x14ac:dyDescent="0.3">
      <c r="A72" s="603"/>
      <c r="B72" s="602"/>
      <c r="C72" s="491"/>
      <c r="D72" s="491"/>
      <c r="E72" s="601"/>
      <c r="F72" s="600"/>
      <c r="I72" s="485"/>
      <c r="J72" s="495"/>
      <c r="K72" s="495"/>
      <c r="L72" s="495"/>
      <c r="M72" s="495"/>
      <c r="N72" s="495"/>
      <c r="P72" s="485"/>
      <c r="Q72" s="485"/>
      <c r="R72" s="485"/>
      <c r="S72" s="485"/>
      <c r="T72" s="485"/>
      <c r="U72" s="485"/>
      <c r="W72" s="485"/>
      <c r="X72" s="485"/>
      <c r="Y72" s="485"/>
      <c r="Z72" s="485"/>
      <c r="AA72" s="485"/>
      <c r="AB72" s="485"/>
      <c r="BJ72" s="485"/>
      <c r="BK72" s="485"/>
      <c r="BL72" s="485"/>
      <c r="BM72" s="485"/>
      <c r="BN72" s="485"/>
      <c r="BO72" s="485"/>
      <c r="CA72" s="485"/>
      <c r="CB72" s="485"/>
      <c r="CC72" s="485"/>
      <c r="CD72" s="485"/>
      <c r="CE72" s="485"/>
      <c r="CF72" s="485"/>
    </row>
    <row r="73" spans="1:84" ht="17.25" customHeight="1" x14ac:dyDescent="0.3">
      <c r="A73" s="603"/>
      <c r="B73" s="602"/>
      <c r="C73" s="491"/>
      <c r="D73" s="491"/>
      <c r="E73" s="601"/>
      <c r="F73" s="600"/>
      <c r="I73" s="485"/>
      <c r="J73" s="495"/>
      <c r="K73" s="495"/>
      <c r="L73" s="495"/>
      <c r="M73" s="495"/>
      <c r="N73" s="495"/>
      <c r="P73" s="485"/>
      <c r="Q73" s="485"/>
      <c r="R73" s="485"/>
      <c r="S73" s="485"/>
      <c r="T73" s="485"/>
      <c r="U73" s="485"/>
      <c r="W73" s="485"/>
      <c r="X73" s="485"/>
      <c r="Y73" s="485"/>
      <c r="Z73" s="485"/>
      <c r="AA73" s="485"/>
      <c r="AB73" s="485"/>
      <c r="BJ73" s="485"/>
      <c r="BK73" s="485"/>
      <c r="BL73" s="485"/>
      <c r="BM73" s="485"/>
      <c r="BN73" s="485"/>
      <c r="BO73" s="485"/>
      <c r="CA73" s="485"/>
      <c r="CB73" s="485"/>
      <c r="CC73" s="485"/>
      <c r="CD73" s="485"/>
      <c r="CE73" s="485"/>
      <c r="CF73" s="485"/>
    </row>
    <row r="74" spans="1:84" s="499" customFormat="1" ht="17.25" customHeight="1" x14ac:dyDescent="0.3">
      <c r="A74" s="504"/>
      <c r="B74" s="599"/>
      <c r="C74" s="502"/>
      <c r="D74" s="502"/>
      <c r="E74" s="598"/>
      <c r="F74" s="597"/>
    </row>
    <row r="75" spans="1:84" ht="28.5" customHeight="1" x14ac:dyDescent="0.3">
      <c r="A75" s="596"/>
      <c r="B75" s="595"/>
      <c r="C75" s="595"/>
      <c r="D75" s="595"/>
      <c r="E75" s="594" t="s">
        <v>2140</v>
      </c>
      <c r="F75" s="593">
        <f>SUM(F37:F74)</f>
        <v>0</v>
      </c>
    </row>
    <row r="76" spans="1:84" ht="28.5" customHeight="1" x14ac:dyDescent="0.3">
      <c r="A76" s="484" t="str">
        <f>A1</f>
        <v>DJA 2023 0208 - ORE Test Rig Enabling</v>
      </c>
      <c r="B76" s="592"/>
      <c r="C76" s="592"/>
      <c r="D76" s="592"/>
      <c r="E76" s="591"/>
      <c r="F76" s="590"/>
    </row>
    <row r="77" spans="1:84" ht="28.5" customHeight="1" x14ac:dyDescent="0.3">
      <c r="A77" s="589"/>
      <c r="B77" s="588"/>
      <c r="C77" s="587" t="s">
        <v>1629</v>
      </c>
      <c r="D77" s="587" t="s">
        <v>1630</v>
      </c>
      <c r="E77" s="586" t="s">
        <v>1631</v>
      </c>
      <c r="F77" s="585" t="s">
        <v>2091</v>
      </c>
    </row>
    <row r="78" spans="1:84" ht="17.25" customHeight="1" x14ac:dyDescent="0.3">
      <c r="A78" s="603"/>
      <c r="B78" s="642" t="s">
        <v>2222</v>
      </c>
      <c r="C78" s="491"/>
      <c r="D78" s="491"/>
      <c r="E78" s="607"/>
      <c r="F78" s="606"/>
    </row>
    <row r="79" spans="1:84" ht="17.25" customHeight="1" x14ac:dyDescent="0.3">
      <c r="A79" s="603"/>
      <c r="B79" s="622" t="s">
        <v>2097</v>
      </c>
      <c r="C79" s="491"/>
      <c r="D79" s="491"/>
      <c r="E79" s="607"/>
      <c r="F79" s="606"/>
    </row>
    <row r="80" spans="1:84" ht="17.25" customHeight="1" x14ac:dyDescent="0.3">
      <c r="A80" s="603"/>
      <c r="B80" s="641" t="s">
        <v>2193</v>
      </c>
      <c r="C80" s="491"/>
      <c r="D80" s="491"/>
      <c r="E80" s="607"/>
      <c r="F80" s="606"/>
    </row>
    <row r="81" spans="1:84" ht="17.25" customHeight="1" x14ac:dyDescent="0.3">
      <c r="A81" s="603"/>
      <c r="B81" s="610" t="s">
        <v>2194</v>
      </c>
      <c r="C81" s="491"/>
      <c r="D81" s="491"/>
      <c r="E81" s="607"/>
      <c r="F81" s="606"/>
    </row>
    <row r="82" spans="1:84" ht="17.25" customHeight="1" thickBot="1" x14ac:dyDescent="0.35">
      <c r="A82" s="603" t="s">
        <v>2099</v>
      </c>
      <c r="B82" s="602" t="s">
        <v>2195</v>
      </c>
      <c r="C82" s="491">
        <f>ROUND(O82,0)</f>
        <v>30</v>
      </c>
      <c r="D82" s="491" t="s">
        <v>1845</v>
      </c>
      <c r="E82" s="601">
        <v>0</v>
      </c>
      <c r="F82" s="600">
        <f>C82*E82</f>
        <v>0</v>
      </c>
      <c r="H82" s="575">
        <v>30.19</v>
      </c>
      <c r="O82" s="611">
        <f>SUM(H82:N82)</f>
        <v>30.19</v>
      </c>
    </row>
    <row r="83" spans="1:84" s="533" customFormat="1" ht="17.25" customHeight="1" thickTop="1" thickBot="1" x14ac:dyDescent="0.35">
      <c r="A83" s="618" t="s">
        <v>2104</v>
      </c>
      <c r="B83" s="602" t="s">
        <v>2196</v>
      </c>
      <c r="C83" s="491">
        <v>2</v>
      </c>
      <c r="D83" s="491" t="s">
        <v>1845</v>
      </c>
      <c r="E83" s="601">
        <v>0</v>
      </c>
      <c r="F83" s="600">
        <f>C83*E83</f>
        <v>0</v>
      </c>
      <c r="H83" s="575">
        <v>31.41</v>
      </c>
      <c r="I83" s="575"/>
      <c r="J83" s="575"/>
      <c r="K83" s="575"/>
      <c r="L83" s="575"/>
      <c r="M83" s="575"/>
      <c r="N83" s="575"/>
      <c r="O83" s="611">
        <f>SUM(H83:N83)</f>
        <v>31.41</v>
      </c>
    </row>
    <row r="84" spans="1:84" ht="17.25" customHeight="1" thickTop="1" x14ac:dyDescent="0.3">
      <c r="A84" s="603"/>
      <c r="B84" s="610" t="s">
        <v>2197</v>
      </c>
      <c r="C84" s="491"/>
      <c r="D84" s="491"/>
      <c r="E84" s="607"/>
      <c r="F84" s="606"/>
    </row>
    <row r="85" spans="1:84" ht="30.75" customHeight="1" thickBot="1" x14ac:dyDescent="0.35">
      <c r="A85" s="603" t="s">
        <v>2107</v>
      </c>
      <c r="B85" s="602" t="s">
        <v>2223</v>
      </c>
      <c r="C85" s="491">
        <f>ROUND(K85,0)</f>
        <v>91</v>
      </c>
      <c r="D85" s="502" t="s">
        <v>2106</v>
      </c>
      <c r="E85" s="601">
        <v>0</v>
      </c>
      <c r="F85" s="600">
        <f>C85*E85</f>
        <v>0</v>
      </c>
      <c r="H85" s="575">
        <v>58.76</v>
      </c>
      <c r="I85" s="575">
        <v>15.42</v>
      </c>
      <c r="J85" s="575">
        <v>16.79</v>
      </c>
      <c r="K85" s="611">
        <f>SUM(H85:J85)</f>
        <v>90.97</v>
      </c>
    </row>
    <row r="86" spans="1:84" ht="44.25" customHeight="1" thickTop="1" thickBot="1" x14ac:dyDescent="0.35">
      <c r="A86" s="603" t="s">
        <v>2111</v>
      </c>
      <c r="B86" s="602" t="s">
        <v>2224</v>
      </c>
      <c r="C86" s="491">
        <f>ROUND(M86,0)</f>
        <v>52</v>
      </c>
      <c r="D86" s="502" t="s">
        <v>2117</v>
      </c>
      <c r="E86" s="601">
        <v>0</v>
      </c>
      <c r="F86" s="600">
        <f>C86*E86</f>
        <v>0</v>
      </c>
      <c r="H86" s="575">
        <v>58.76</v>
      </c>
      <c r="K86" s="611">
        <f>SUM(H86:J86)</f>
        <v>58.76</v>
      </c>
      <c r="L86" s="575">
        <v>0.89</v>
      </c>
      <c r="M86" s="575">
        <f>K86*L86</f>
        <v>52.296399999999998</v>
      </c>
    </row>
    <row r="87" spans="1:84" ht="44.25" customHeight="1" thickTop="1" x14ac:dyDescent="0.3">
      <c r="A87" s="603" t="s">
        <v>2113</v>
      </c>
      <c r="B87" s="602" t="s">
        <v>2225</v>
      </c>
      <c r="C87" s="491">
        <v>1</v>
      </c>
      <c r="D87" s="491" t="s">
        <v>1637</v>
      </c>
      <c r="E87" s="601">
        <v>0</v>
      </c>
      <c r="F87" s="600">
        <f>C87*E87</f>
        <v>0</v>
      </c>
      <c r="I87" s="485"/>
      <c r="J87" s="495"/>
      <c r="K87" s="495"/>
      <c r="L87" s="495"/>
      <c r="M87" s="495"/>
      <c r="N87" s="495"/>
      <c r="P87" s="485"/>
      <c r="Q87" s="485"/>
      <c r="R87" s="485"/>
      <c r="S87" s="485"/>
      <c r="T87" s="485"/>
      <c r="U87" s="485"/>
      <c r="W87" s="485"/>
      <c r="X87" s="485"/>
      <c r="Y87" s="485"/>
      <c r="Z87" s="485"/>
      <c r="AA87" s="485"/>
      <c r="AB87" s="485"/>
      <c r="BJ87" s="485"/>
      <c r="BK87" s="485"/>
      <c r="BL87" s="485"/>
      <c r="BM87" s="485"/>
      <c r="BN87" s="485"/>
      <c r="BO87" s="485"/>
      <c r="CA87" s="485"/>
      <c r="CB87" s="485"/>
      <c r="CC87" s="485"/>
      <c r="CD87" s="485"/>
      <c r="CE87" s="485"/>
      <c r="CF87" s="485"/>
    </row>
    <row r="88" spans="1:84" ht="17.25" customHeight="1" x14ac:dyDescent="0.3">
      <c r="A88" s="603"/>
      <c r="B88" s="602"/>
      <c r="C88" s="491"/>
      <c r="D88" s="491"/>
      <c r="E88" s="601"/>
      <c r="F88" s="600"/>
      <c r="I88" s="485"/>
      <c r="J88" s="495"/>
      <c r="K88" s="495"/>
      <c r="L88" s="495"/>
      <c r="M88" s="495"/>
      <c r="N88" s="495"/>
      <c r="P88" s="485"/>
      <c r="Q88" s="485"/>
      <c r="R88" s="485"/>
      <c r="S88" s="485"/>
      <c r="T88" s="485"/>
      <c r="U88" s="485"/>
      <c r="W88" s="485"/>
      <c r="X88" s="485"/>
      <c r="Y88" s="485"/>
      <c r="Z88" s="485"/>
      <c r="AA88" s="485"/>
      <c r="AB88" s="485"/>
      <c r="BJ88" s="485"/>
      <c r="BK88" s="485"/>
      <c r="BL88" s="485"/>
      <c r="BM88" s="485"/>
      <c r="BN88" s="485"/>
      <c r="BO88" s="485"/>
      <c r="CA88" s="485"/>
      <c r="CB88" s="485"/>
      <c r="CC88" s="485"/>
      <c r="CD88" s="485"/>
      <c r="CE88" s="485"/>
      <c r="CF88" s="485"/>
    </row>
    <row r="89" spans="1:84" ht="17.25" customHeight="1" x14ac:dyDescent="0.3">
      <c r="A89" s="603"/>
      <c r="B89" s="602"/>
      <c r="C89" s="491"/>
      <c r="D89" s="491"/>
      <c r="E89" s="601"/>
      <c r="F89" s="600"/>
      <c r="I89" s="485"/>
      <c r="J89" s="495"/>
      <c r="K89" s="495"/>
      <c r="L89" s="495"/>
      <c r="M89" s="495"/>
      <c r="N89" s="495"/>
      <c r="P89" s="485"/>
      <c r="Q89" s="485"/>
      <c r="R89" s="485"/>
      <c r="S89" s="485"/>
      <c r="T89" s="485"/>
      <c r="U89" s="485"/>
      <c r="W89" s="485"/>
      <c r="X89" s="485"/>
      <c r="Y89" s="485"/>
      <c r="Z89" s="485"/>
      <c r="AA89" s="485"/>
      <c r="AB89" s="485"/>
      <c r="BJ89" s="485"/>
      <c r="BK89" s="485"/>
      <c r="BL89" s="485"/>
      <c r="BM89" s="485"/>
      <c r="BN89" s="485"/>
      <c r="BO89" s="485"/>
      <c r="CA89" s="485"/>
      <c r="CB89" s="485"/>
      <c r="CC89" s="485"/>
      <c r="CD89" s="485"/>
      <c r="CE89" s="485"/>
      <c r="CF89" s="485"/>
    </row>
    <row r="90" spans="1:84" ht="17.25" customHeight="1" x14ac:dyDescent="0.3">
      <c r="A90" s="603"/>
      <c r="B90" s="602"/>
      <c r="C90" s="491"/>
      <c r="D90" s="491"/>
      <c r="E90" s="601"/>
      <c r="F90" s="600"/>
      <c r="I90" s="485"/>
      <c r="J90" s="495"/>
      <c r="K90" s="495"/>
      <c r="L90" s="495"/>
      <c r="M90" s="495"/>
      <c r="N90" s="495"/>
      <c r="P90" s="485"/>
      <c r="Q90" s="485"/>
      <c r="R90" s="485"/>
      <c r="S90" s="485"/>
      <c r="T90" s="485"/>
      <c r="U90" s="485"/>
      <c r="W90" s="485"/>
      <c r="X90" s="485"/>
      <c r="Y90" s="485"/>
      <c r="Z90" s="485"/>
      <c r="AA90" s="485"/>
      <c r="AB90" s="485"/>
      <c r="BJ90" s="485"/>
      <c r="BK90" s="485"/>
      <c r="BL90" s="485"/>
      <c r="BM90" s="485"/>
      <c r="BN90" s="485"/>
      <c r="BO90" s="485"/>
      <c r="CA90" s="485"/>
      <c r="CB90" s="485"/>
      <c r="CC90" s="485"/>
      <c r="CD90" s="485"/>
      <c r="CE90" s="485"/>
      <c r="CF90" s="485"/>
    </row>
    <row r="91" spans="1:84" ht="17.25" customHeight="1" x14ac:dyDescent="0.3">
      <c r="A91" s="603"/>
      <c r="B91" s="602"/>
      <c r="C91" s="491"/>
      <c r="D91" s="491"/>
      <c r="E91" s="601"/>
      <c r="F91" s="600"/>
      <c r="I91" s="485"/>
      <c r="J91" s="495"/>
      <c r="K91" s="495"/>
      <c r="L91" s="495"/>
      <c r="M91" s="495"/>
      <c r="N91" s="495"/>
      <c r="P91" s="485"/>
      <c r="Q91" s="485"/>
      <c r="R91" s="485"/>
      <c r="S91" s="485"/>
      <c r="T91" s="485"/>
      <c r="U91" s="485"/>
      <c r="W91" s="485"/>
      <c r="X91" s="485"/>
      <c r="Y91" s="485"/>
      <c r="Z91" s="485"/>
      <c r="AA91" s="485"/>
      <c r="AB91" s="485"/>
      <c r="BJ91" s="485"/>
      <c r="BK91" s="485"/>
      <c r="BL91" s="485"/>
      <c r="BM91" s="485"/>
      <c r="BN91" s="485"/>
      <c r="BO91" s="485"/>
      <c r="CA91" s="485"/>
      <c r="CB91" s="485"/>
      <c r="CC91" s="485"/>
      <c r="CD91" s="485"/>
      <c r="CE91" s="485"/>
      <c r="CF91" s="485"/>
    </row>
    <row r="92" spans="1:84" ht="17.25" customHeight="1" x14ac:dyDescent="0.3">
      <c r="A92" s="603"/>
      <c r="B92" s="602"/>
      <c r="C92" s="491"/>
      <c r="D92" s="491"/>
      <c r="E92" s="601"/>
      <c r="F92" s="600"/>
      <c r="I92" s="485"/>
      <c r="J92" s="495"/>
      <c r="K92" s="495"/>
      <c r="L92" s="495"/>
      <c r="M92" s="495"/>
      <c r="N92" s="495"/>
      <c r="P92" s="485"/>
      <c r="Q92" s="485"/>
      <c r="R92" s="485"/>
      <c r="S92" s="485"/>
      <c r="T92" s="485"/>
      <c r="U92" s="485"/>
      <c r="W92" s="485"/>
      <c r="X92" s="485"/>
      <c r="Y92" s="485"/>
      <c r="Z92" s="485"/>
      <c r="AA92" s="485"/>
      <c r="AB92" s="485"/>
      <c r="BJ92" s="485"/>
      <c r="BK92" s="485"/>
      <c r="BL92" s="485"/>
      <c r="BM92" s="485"/>
      <c r="BN92" s="485"/>
      <c r="BO92" s="485"/>
      <c r="CA92" s="485"/>
      <c r="CB92" s="485"/>
      <c r="CC92" s="485"/>
      <c r="CD92" s="485"/>
      <c r="CE92" s="485"/>
      <c r="CF92" s="485"/>
    </row>
    <row r="93" spans="1:84" ht="17.25" customHeight="1" x14ac:dyDescent="0.3">
      <c r="A93" s="603"/>
      <c r="B93" s="602"/>
      <c r="C93" s="491"/>
      <c r="D93" s="491"/>
      <c r="E93" s="601"/>
      <c r="F93" s="600"/>
      <c r="I93" s="485"/>
      <c r="J93" s="495"/>
      <c r="K93" s="495"/>
      <c r="L93" s="495"/>
      <c r="M93" s="495"/>
      <c r="N93" s="495"/>
      <c r="P93" s="485"/>
      <c r="Q93" s="485"/>
      <c r="R93" s="485"/>
      <c r="S93" s="485"/>
      <c r="T93" s="485"/>
      <c r="U93" s="485"/>
      <c r="W93" s="485"/>
      <c r="X93" s="485"/>
      <c r="Y93" s="485"/>
      <c r="Z93" s="485"/>
      <c r="AA93" s="485"/>
      <c r="AB93" s="485"/>
      <c r="BJ93" s="485"/>
      <c r="BK93" s="485"/>
      <c r="BL93" s="485"/>
      <c r="BM93" s="485"/>
      <c r="BN93" s="485"/>
      <c r="BO93" s="485"/>
      <c r="CA93" s="485"/>
      <c r="CB93" s="485"/>
      <c r="CC93" s="485"/>
      <c r="CD93" s="485"/>
      <c r="CE93" s="485"/>
      <c r="CF93" s="485"/>
    </row>
    <row r="94" spans="1:84" ht="17.25" customHeight="1" x14ac:dyDescent="0.3">
      <c r="A94" s="603"/>
      <c r="B94" s="602"/>
      <c r="C94" s="491"/>
      <c r="D94" s="491"/>
      <c r="E94" s="601"/>
      <c r="F94" s="600"/>
      <c r="I94" s="485"/>
      <c r="J94" s="495"/>
      <c r="K94" s="495"/>
      <c r="L94" s="495"/>
      <c r="M94" s="495"/>
      <c r="N94" s="495"/>
      <c r="P94" s="485"/>
      <c r="Q94" s="485"/>
      <c r="R94" s="485"/>
      <c r="S94" s="485"/>
      <c r="T94" s="485"/>
      <c r="U94" s="485"/>
      <c r="W94" s="485"/>
      <c r="X94" s="485"/>
      <c r="Y94" s="485"/>
      <c r="Z94" s="485"/>
      <c r="AA94" s="485"/>
      <c r="AB94" s="485"/>
      <c r="BJ94" s="485"/>
      <c r="BK94" s="485"/>
      <c r="BL94" s="485"/>
      <c r="BM94" s="485"/>
      <c r="BN94" s="485"/>
      <c r="BO94" s="485"/>
      <c r="CA94" s="485"/>
      <c r="CB94" s="485"/>
      <c r="CC94" s="485"/>
      <c r="CD94" s="485"/>
      <c r="CE94" s="485"/>
      <c r="CF94" s="485"/>
    </row>
    <row r="95" spans="1:84" ht="17.25" customHeight="1" x14ac:dyDescent="0.3">
      <c r="A95" s="603"/>
      <c r="B95" s="602"/>
      <c r="C95" s="491"/>
      <c r="D95" s="491"/>
      <c r="E95" s="601"/>
      <c r="F95" s="600"/>
      <c r="I95" s="485"/>
      <c r="J95" s="495"/>
      <c r="K95" s="495"/>
      <c r="L95" s="495"/>
      <c r="M95" s="495"/>
      <c r="N95" s="495"/>
      <c r="P95" s="485"/>
      <c r="Q95" s="485"/>
      <c r="R95" s="485"/>
      <c r="S95" s="485"/>
      <c r="T95" s="485"/>
      <c r="U95" s="485"/>
      <c r="W95" s="485"/>
      <c r="X95" s="485"/>
      <c r="Y95" s="485"/>
      <c r="Z95" s="485"/>
      <c r="AA95" s="485"/>
      <c r="AB95" s="485"/>
      <c r="BJ95" s="485"/>
      <c r="BK95" s="485"/>
      <c r="BL95" s="485"/>
      <c r="BM95" s="485"/>
      <c r="BN95" s="485"/>
      <c r="BO95" s="485"/>
      <c r="CA95" s="485"/>
      <c r="CB95" s="485"/>
      <c r="CC95" s="485"/>
      <c r="CD95" s="485"/>
      <c r="CE95" s="485"/>
      <c r="CF95" s="485"/>
    </row>
    <row r="96" spans="1:84" ht="17.25" customHeight="1" x14ac:dyDescent="0.3">
      <c r="A96" s="603"/>
      <c r="B96" s="602"/>
      <c r="C96" s="491"/>
      <c r="D96" s="491"/>
      <c r="E96" s="601"/>
      <c r="F96" s="600"/>
      <c r="I96" s="485"/>
      <c r="J96" s="495"/>
      <c r="K96" s="495"/>
      <c r="L96" s="495"/>
      <c r="M96" s="495"/>
      <c r="N96" s="495"/>
      <c r="P96" s="485"/>
      <c r="Q96" s="485"/>
      <c r="R96" s="485"/>
      <c r="S96" s="485"/>
      <c r="T96" s="485"/>
      <c r="U96" s="485"/>
      <c r="W96" s="485"/>
      <c r="X96" s="485"/>
      <c r="Y96" s="485"/>
      <c r="Z96" s="485"/>
      <c r="AA96" s="485"/>
      <c r="AB96" s="485"/>
      <c r="BJ96" s="485"/>
      <c r="BK96" s="485"/>
      <c r="BL96" s="485"/>
      <c r="BM96" s="485"/>
      <c r="BN96" s="485"/>
      <c r="BO96" s="485"/>
      <c r="CA96" s="485"/>
      <c r="CB96" s="485"/>
      <c r="CC96" s="485"/>
      <c r="CD96" s="485"/>
      <c r="CE96" s="485"/>
      <c r="CF96" s="485"/>
    </row>
    <row r="97" spans="1:84" ht="17.25" customHeight="1" x14ac:dyDescent="0.3">
      <c r="A97" s="603"/>
      <c r="B97" s="602"/>
      <c r="C97" s="491"/>
      <c r="D97" s="491"/>
      <c r="E97" s="601"/>
      <c r="F97" s="600"/>
      <c r="I97" s="485"/>
      <c r="J97" s="495"/>
      <c r="K97" s="495"/>
      <c r="L97" s="495"/>
      <c r="M97" s="495"/>
      <c r="N97" s="495"/>
      <c r="P97" s="485"/>
      <c r="Q97" s="485"/>
      <c r="R97" s="485"/>
      <c r="S97" s="485"/>
      <c r="T97" s="485"/>
      <c r="U97" s="485"/>
      <c r="W97" s="485"/>
      <c r="X97" s="485"/>
      <c r="Y97" s="485"/>
      <c r="Z97" s="485"/>
      <c r="AA97" s="485"/>
      <c r="AB97" s="485"/>
      <c r="BJ97" s="485"/>
      <c r="BK97" s="485"/>
      <c r="BL97" s="485"/>
      <c r="BM97" s="485"/>
      <c r="BN97" s="485"/>
      <c r="BO97" s="485"/>
      <c r="CA97" s="485"/>
      <c r="CB97" s="485"/>
      <c r="CC97" s="485"/>
      <c r="CD97" s="485"/>
      <c r="CE97" s="485"/>
      <c r="CF97" s="485"/>
    </row>
    <row r="98" spans="1:84" ht="17.25" customHeight="1" x14ac:dyDescent="0.3">
      <c r="A98" s="603"/>
      <c r="B98" s="602"/>
      <c r="C98" s="491"/>
      <c r="D98" s="491"/>
      <c r="E98" s="601"/>
      <c r="F98" s="600"/>
      <c r="I98" s="485"/>
      <c r="J98" s="495"/>
      <c r="K98" s="495"/>
      <c r="L98" s="495"/>
      <c r="M98" s="495"/>
      <c r="N98" s="495"/>
      <c r="P98" s="485"/>
      <c r="Q98" s="485"/>
      <c r="R98" s="485"/>
      <c r="S98" s="485"/>
      <c r="T98" s="485"/>
      <c r="U98" s="485"/>
      <c r="W98" s="485"/>
      <c r="X98" s="485"/>
      <c r="Y98" s="485"/>
      <c r="Z98" s="485"/>
      <c r="AA98" s="485"/>
      <c r="AB98" s="485"/>
      <c r="BJ98" s="485"/>
      <c r="BK98" s="485"/>
      <c r="BL98" s="485"/>
      <c r="BM98" s="485"/>
      <c r="BN98" s="485"/>
      <c r="BO98" s="485"/>
      <c r="CA98" s="485"/>
      <c r="CB98" s="485"/>
      <c r="CC98" s="485"/>
      <c r="CD98" s="485"/>
      <c r="CE98" s="485"/>
      <c r="CF98" s="485"/>
    </row>
    <row r="99" spans="1:84" ht="17.25" customHeight="1" x14ac:dyDescent="0.3">
      <c r="A99" s="603"/>
      <c r="B99" s="602"/>
      <c r="C99" s="491"/>
      <c r="D99" s="491"/>
      <c r="E99" s="601"/>
      <c r="F99" s="600"/>
      <c r="I99" s="485"/>
      <c r="J99" s="495"/>
      <c r="K99" s="495"/>
      <c r="L99" s="495"/>
      <c r="M99" s="495"/>
      <c r="N99" s="495"/>
      <c r="P99" s="485"/>
      <c r="Q99" s="485"/>
      <c r="R99" s="485"/>
      <c r="S99" s="485"/>
      <c r="T99" s="485"/>
      <c r="U99" s="485"/>
      <c r="W99" s="485"/>
      <c r="X99" s="485"/>
      <c r="Y99" s="485"/>
      <c r="Z99" s="485"/>
      <c r="AA99" s="485"/>
      <c r="AB99" s="485"/>
      <c r="BJ99" s="485"/>
      <c r="BK99" s="485"/>
      <c r="BL99" s="485"/>
      <c r="BM99" s="485"/>
      <c r="BN99" s="485"/>
      <c r="BO99" s="485"/>
      <c r="CA99" s="485"/>
      <c r="CB99" s="485"/>
      <c r="CC99" s="485"/>
      <c r="CD99" s="485"/>
      <c r="CE99" s="485"/>
      <c r="CF99" s="485"/>
    </row>
    <row r="100" spans="1:84" ht="17.25" customHeight="1" x14ac:dyDescent="0.3">
      <c r="A100" s="603"/>
      <c r="B100" s="602"/>
      <c r="C100" s="491"/>
      <c r="D100" s="491"/>
      <c r="E100" s="601"/>
      <c r="F100" s="600"/>
      <c r="I100" s="485"/>
      <c r="J100" s="495"/>
      <c r="K100" s="495"/>
      <c r="L100" s="495"/>
      <c r="M100" s="495"/>
      <c r="N100" s="495"/>
      <c r="P100" s="485"/>
      <c r="Q100" s="485"/>
      <c r="R100" s="485"/>
      <c r="S100" s="485"/>
      <c r="T100" s="485"/>
      <c r="U100" s="485"/>
      <c r="W100" s="485"/>
      <c r="X100" s="485"/>
      <c r="Y100" s="485"/>
      <c r="Z100" s="485"/>
      <c r="AA100" s="485"/>
      <c r="AB100" s="485"/>
      <c r="BJ100" s="485"/>
      <c r="BK100" s="485"/>
      <c r="BL100" s="485"/>
      <c r="BM100" s="485"/>
      <c r="BN100" s="485"/>
      <c r="BO100" s="485"/>
      <c r="CA100" s="485"/>
      <c r="CB100" s="485"/>
      <c r="CC100" s="485"/>
      <c r="CD100" s="485"/>
      <c r="CE100" s="485"/>
      <c r="CF100" s="485"/>
    </row>
    <row r="101" spans="1:84" ht="17.25" customHeight="1" x14ac:dyDescent="0.3">
      <c r="A101" s="603"/>
      <c r="B101" s="602"/>
      <c r="C101" s="491"/>
      <c r="D101" s="491"/>
      <c r="E101" s="601"/>
      <c r="F101" s="600"/>
      <c r="I101" s="485"/>
      <c r="J101" s="495"/>
      <c r="K101" s="495"/>
      <c r="L101" s="495"/>
      <c r="M101" s="495"/>
      <c r="N101" s="495"/>
      <c r="P101" s="485"/>
      <c r="Q101" s="485"/>
      <c r="R101" s="485"/>
      <c r="S101" s="485"/>
      <c r="T101" s="485"/>
      <c r="U101" s="485"/>
      <c r="W101" s="485"/>
      <c r="X101" s="485"/>
      <c r="Y101" s="485"/>
      <c r="Z101" s="485"/>
      <c r="AA101" s="485"/>
      <c r="AB101" s="485"/>
      <c r="BJ101" s="485"/>
      <c r="BK101" s="485"/>
      <c r="BL101" s="485"/>
      <c r="BM101" s="485"/>
      <c r="BN101" s="485"/>
      <c r="BO101" s="485"/>
      <c r="CA101" s="485"/>
      <c r="CB101" s="485"/>
      <c r="CC101" s="485"/>
      <c r="CD101" s="485"/>
      <c r="CE101" s="485"/>
      <c r="CF101" s="485"/>
    </row>
    <row r="102" spans="1:84" ht="17.25" customHeight="1" x14ac:dyDescent="0.3">
      <c r="A102" s="603"/>
      <c r="B102" s="602"/>
      <c r="C102" s="491"/>
      <c r="D102" s="491"/>
      <c r="E102" s="601"/>
      <c r="F102" s="600"/>
      <c r="I102" s="485"/>
      <c r="J102" s="495"/>
      <c r="K102" s="495"/>
      <c r="L102" s="495"/>
      <c r="M102" s="495"/>
      <c r="N102" s="495"/>
      <c r="P102" s="485"/>
      <c r="Q102" s="485"/>
      <c r="R102" s="485"/>
      <c r="S102" s="485"/>
      <c r="T102" s="485"/>
      <c r="U102" s="485"/>
      <c r="W102" s="485"/>
      <c r="X102" s="485"/>
      <c r="Y102" s="485"/>
      <c r="Z102" s="485"/>
      <c r="AA102" s="485"/>
      <c r="AB102" s="485"/>
      <c r="BJ102" s="485"/>
      <c r="BK102" s="485"/>
      <c r="BL102" s="485"/>
      <c r="BM102" s="485"/>
      <c r="BN102" s="485"/>
      <c r="BO102" s="485"/>
      <c r="CA102" s="485"/>
      <c r="CB102" s="485"/>
      <c r="CC102" s="485"/>
      <c r="CD102" s="485"/>
      <c r="CE102" s="485"/>
      <c r="CF102" s="485"/>
    </row>
    <row r="103" spans="1:84" ht="17.25" customHeight="1" x14ac:dyDescent="0.3">
      <c r="A103" s="603"/>
      <c r="B103" s="602"/>
      <c r="C103" s="491"/>
      <c r="D103" s="491"/>
      <c r="E103" s="601"/>
      <c r="F103" s="600"/>
      <c r="I103" s="485"/>
      <c r="J103" s="495"/>
      <c r="K103" s="495"/>
      <c r="L103" s="495"/>
      <c r="M103" s="495"/>
      <c r="N103" s="495"/>
      <c r="P103" s="485"/>
      <c r="Q103" s="485"/>
      <c r="R103" s="485"/>
      <c r="S103" s="485"/>
      <c r="T103" s="485"/>
      <c r="U103" s="485"/>
      <c r="W103" s="485"/>
      <c r="X103" s="485"/>
      <c r="Y103" s="485"/>
      <c r="Z103" s="485"/>
      <c r="AA103" s="485"/>
      <c r="AB103" s="485"/>
      <c r="BJ103" s="485"/>
      <c r="BK103" s="485"/>
      <c r="BL103" s="485"/>
      <c r="BM103" s="485"/>
      <c r="BN103" s="485"/>
      <c r="BO103" s="485"/>
      <c r="CA103" s="485"/>
      <c r="CB103" s="485"/>
      <c r="CC103" s="485"/>
      <c r="CD103" s="485"/>
      <c r="CE103" s="485"/>
      <c r="CF103" s="485"/>
    </row>
    <row r="104" spans="1:84" ht="17.25" customHeight="1" x14ac:dyDescent="0.3">
      <c r="A104" s="603"/>
      <c r="B104" s="602"/>
      <c r="C104" s="491"/>
      <c r="D104" s="491"/>
      <c r="E104" s="601"/>
      <c r="F104" s="600"/>
      <c r="I104" s="485"/>
      <c r="J104" s="495"/>
      <c r="K104" s="495"/>
      <c r="L104" s="495"/>
      <c r="M104" s="495"/>
      <c r="N104" s="495"/>
      <c r="P104" s="485"/>
      <c r="Q104" s="485"/>
      <c r="R104" s="485"/>
      <c r="S104" s="485"/>
      <c r="T104" s="485"/>
      <c r="U104" s="485"/>
      <c r="W104" s="485"/>
      <c r="X104" s="485"/>
      <c r="Y104" s="485"/>
      <c r="Z104" s="485"/>
      <c r="AA104" s="485"/>
      <c r="AB104" s="485"/>
      <c r="BJ104" s="485"/>
      <c r="BK104" s="485"/>
      <c r="BL104" s="485"/>
      <c r="BM104" s="485"/>
      <c r="BN104" s="485"/>
      <c r="BO104" s="485"/>
      <c r="CA104" s="485"/>
      <c r="CB104" s="485"/>
      <c r="CC104" s="485"/>
      <c r="CD104" s="485"/>
      <c r="CE104" s="485"/>
      <c r="CF104" s="485"/>
    </row>
    <row r="105" spans="1:84" ht="17.25" customHeight="1" x14ac:dyDescent="0.3">
      <c r="A105" s="603"/>
      <c r="B105" s="602"/>
      <c r="C105" s="491"/>
      <c r="D105" s="491"/>
      <c r="E105" s="601"/>
      <c r="F105" s="600"/>
      <c r="I105" s="485"/>
      <c r="J105" s="495"/>
      <c r="K105" s="495"/>
      <c r="L105" s="495"/>
      <c r="M105" s="495"/>
      <c r="N105" s="495"/>
      <c r="P105" s="485"/>
      <c r="Q105" s="485"/>
      <c r="R105" s="485"/>
      <c r="S105" s="485"/>
      <c r="T105" s="485"/>
      <c r="U105" s="485"/>
      <c r="W105" s="485"/>
      <c r="X105" s="485"/>
      <c r="Y105" s="485"/>
      <c r="Z105" s="485"/>
      <c r="AA105" s="485"/>
      <c r="AB105" s="485"/>
      <c r="BJ105" s="485"/>
      <c r="BK105" s="485"/>
      <c r="BL105" s="485"/>
      <c r="BM105" s="485"/>
      <c r="BN105" s="485"/>
      <c r="BO105" s="485"/>
      <c r="CA105" s="485"/>
      <c r="CB105" s="485"/>
      <c r="CC105" s="485"/>
      <c r="CD105" s="485"/>
      <c r="CE105" s="485"/>
      <c r="CF105" s="485"/>
    </row>
    <row r="106" spans="1:84" ht="17.25" customHeight="1" x14ac:dyDescent="0.3">
      <c r="A106" s="603"/>
      <c r="B106" s="602"/>
      <c r="C106" s="491"/>
      <c r="D106" s="491"/>
      <c r="E106" s="601"/>
      <c r="F106" s="600"/>
      <c r="I106" s="485"/>
      <c r="J106" s="495"/>
      <c r="K106" s="495"/>
      <c r="L106" s="495"/>
      <c r="M106" s="495"/>
      <c r="N106" s="495"/>
      <c r="P106" s="485"/>
      <c r="Q106" s="485"/>
      <c r="R106" s="485"/>
      <c r="S106" s="485"/>
      <c r="T106" s="485"/>
      <c r="U106" s="485"/>
      <c r="W106" s="485"/>
      <c r="X106" s="485"/>
      <c r="Y106" s="485"/>
      <c r="Z106" s="485"/>
      <c r="AA106" s="485"/>
      <c r="AB106" s="485"/>
      <c r="BJ106" s="485"/>
      <c r="BK106" s="485"/>
      <c r="BL106" s="485"/>
      <c r="BM106" s="485"/>
      <c r="BN106" s="485"/>
      <c r="BO106" s="485"/>
      <c r="CA106" s="485"/>
      <c r="CB106" s="485"/>
      <c r="CC106" s="485"/>
      <c r="CD106" s="485"/>
      <c r="CE106" s="485"/>
      <c r="CF106" s="485"/>
    </row>
    <row r="107" spans="1:84" ht="17.25" customHeight="1" x14ac:dyDescent="0.3">
      <c r="A107" s="603"/>
      <c r="B107" s="602"/>
      <c r="C107" s="491"/>
      <c r="D107" s="491"/>
      <c r="E107" s="601"/>
      <c r="F107" s="600"/>
      <c r="I107" s="485"/>
      <c r="J107" s="495"/>
      <c r="K107" s="495"/>
      <c r="L107" s="495"/>
      <c r="M107" s="495"/>
      <c r="N107" s="495"/>
      <c r="P107" s="485"/>
      <c r="Q107" s="485"/>
      <c r="R107" s="485"/>
      <c r="S107" s="485"/>
      <c r="T107" s="485"/>
      <c r="U107" s="485"/>
      <c r="W107" s="485"/>
      <c r="X107" s="485"/>
      <c r="Y107" s="485"/>
      <c r="Z107" s="485"/>
      <c r="AA107" s="485"/>
      <c r="AB107" s="485"/>
      <c r="BJ107" s="485"/>
      <c r="BK107" s="485"/>
      <c r="BL107" s="485"/>
      <c r="BM107" s="485"/>
      <c r="BN107" s="485"/>
      <c r="BO107" s="485"/>
      <c r="CA107" s="485"/>
      <c r="CB107" s="485"/>
      <c r="CC107" s="485"/>
      <c r="CD107" s="485"/>
      <c r="CE107" s="485"/>
      <c r="CF107" s="485"/>
    </row>
    <row r="108" spans="1:84" ht="17.25" customHeight="1" x14ac:dyDescent="0.3">
      <c r="A108" s="603"/>
      <c r="B108" s="602"/>
      <c r="C108" s="491"/>
      <c r="D108" s="491"/>
      <c r="E108" s="601"/>
      <c r="F108" s="600"/>
      <c r="I108" s="485"/>
      <c r="J108" s="495"/>
      <c r="K108" s="495"/>
      <c r="L108" s="495"/>
      <c r="M108" s="495"/>
      <c r="N108" s="495"/>
      <c r="P108" s="485"/>
      <c r="Q108" s="485"/>
      <c r="R108" s="485"/>
      <c r="S108" s="485"/>
      <c r="T108" s="485"/>
      <c r="U108" s="485"/>
      <c r="W108" s="485"/>
      <c r="X108" s="485"/>
      <c r="Y108" s="485"/>
      <c r="Z108" s="485"/>
      <c r="AA108" s="485"/>
      <c r="AB108" s="485"/>
      <c r="BJ108" s="485"/>
      <c r="BK108" s="485"/>
      <c r="BL108" s="485"/>
      <c r="BM108" s="485"/>
      <c r="BN108" s="485"/>
      <c r="BO108" s="485"/>
      <c r="CA108" s="485"/>
      <c r="CB108" s="485"/>
      <c r="CC108" s="485"/>
      <c r="CD108" s="485"/>
      <c r="CE108" s="485"/>
      <c r="CF108" s="485"/>
    </row>
    <row r="109" spans="1:84" ht="17.25" customHeight="1" x14ac:dyDescent="0.3">
      <c r="A109" s="603"/>
      <c r="B109" s="602"/>
      <c r="C109" s="491"/>
      <c r="D109" s="491"/>
      <c r="E109" s="601"/>
      <c r="F109" s="600"/>
      <c r="I109" s="485"/>
      <c r="J109" s="495"/>
      <c r="K109" s="495"/>
      <c r="L109" s="495"/>
      <c r="M109" s="495"/>
      <c r="N109" s="495"/>
      <c r="P109" s="485"/>
      <c r="Q109" s="485"/>
      <c r="R109" s="485"/>
      <c r="S109" s="485"/>
      <c r="T109" s="485"/>
      <c r="U109" s="485"/>
      <c r="W109" s="485"/>
      <c r="X109" s="485"/>
      <c r="Y109" s="485"/>
      <c r="Z109" s="485"/>
      <c r="AA109" s="485"/>
      <c r="AB109" s="485"/>
      <c r="BJ109" s="485"/>
      <c r="BK109" s="485"/>
      <c r="BL109" s="485"/>
      <c r="BM109" s="485"/>
      <c r="BN109" s="485"/>
      <c r="BO109" s="485"/>
      <c r="CA109" s="485"/>
      <c r="CB109" s="485"/>
      <c r="CC109" s="485"/>
      <c r="CD109" s="485"/>
      <c r="CE109" s="485"/>
      <c r="CF109" s="485"/>
    </row>
    <row r="110" spans="1:84" ht="17.25" customHeight="1" x14ac:dyDescent="0.3">
      <c r="A110" s="603"/>
      <c r="B110" s="602"/>
      <c r="C110" s="491"/>
      <c r="D110" s="491"/>
      <c r="E110" s="601"/>
      <c r="F110" s="600"/>
      <c r="I110" s="485"/>
      <c r="J110" s="495"/>
      <c r="K110" s="495"/>
      <c r="L110" s="495"/>
      <c r="M110" s="495"/>
      <c r="N110" s="495"/>
      <c r="P110" s="485"/>
      <c r="Q110" s="485"/>
      <c r="R110" s="485"/>
      <c r="S110" s="485"/>
      <c r="T110" s="485"/>
      <c r="U110" s="485"/>
      <c r="W110" s="485"/>
      <c r="X110" s="485"/>
      <c r="Y110" s="485"/>
      <c r="Z110" s="485"/>
      <c r="AA110" s="485"/>
      <c r="AB110" s="485"/>
      <c r="BJ110" s="485"/>
      <c r="BK110" s="485"/>
      <c r="BL110" s="485"/>
      <c r="BM110" s="485"/>
      <c r="BN110" s="485"/>
      <c r="BO110" s="485"/>
      <c r="CA110" s="485"/>
      <c r="CB110" s="485"/>
      <c r="CC110" s="485"/>
      <c r="CD110" s="485"/>
      <c r="CE110" s="485"/>
      <c r="CF110" s="485"/>
    </row>
    <row r="111" spans="1:84" ht="17.25" customHeight="1" x14ac:dyDescent="0.3">
      <c r="A111" s="603"/>
      <c r="B111" s="602"/>
      <c r="C111" s="491"/>
      <c r="D111" s="491"/>
      <c r="E111" s="601"/>
      <c r="F111" s="600"/>
      <c r="I111" s="485"/>
      <c r="J111" s="495"/>
      <c r="K111" s="495"/>
      <c r="L111" s="495"/>
      <c r="M111" s="495"/>
      <c r="N111" s="495"/>
      <c r="P111" s="485"/>
      <c r="Q111" s="485"/>
      <c r="R111" s="485"/>
      <c r="S111" s="485"/>
      <c r="T111" s="485"/>
      <c r="U111" s="485"/>
      <c r="W111" s="485"/>
      <c r="X111" s="485"/>
      <c r="Y111" s="485"/>
      <c r="Z111" s="485"/>
      <c r="AA111" s="485"/>
      <c r="AB111" s="485"/>
      <c r="BJ111" s="485"/>
      <c r="BK111" s="485"/>
      <c r="BL111" s="485"/>
      <c r="BM111" s="485"/>
      <c r="BN111" s="485"/>
      <c r="BO111" s="485"/>
      <c r="CA111" s="485"/>
      <c r="CB111" s="485"/>
      <c r="CC111" s="485"/>
      <c r="CD111" s="485"/>
      <c r="CE111" s="485"/>
      <c r="CF111" s="485"/>
    </row>
    <row r="112" spans="1:84" ht="17.25" customHeight="1" x14ac:dyDescent="0.3">
      <c r="A112" s="603"/>
      <c r="B112" s="602"/>
      <c r="C112" s="491"/>
      <c r="D112" s="491"/>
      <c r="E112" s="601"/>
      <c r="F112" s="600"/>
      <c r="I112" s="485"/>
      <c r="J112" s="495"/>
      <c r="K112" s="495"/>
      <c r="L112" s="495"/>
      <c r="M112" s="495"/>
      <c r="N112" s="495"/>
      <c r="P112" s="485"/>
      <c r="Q112" s="485"/>
      <c r="R112" s="485"/>
      <c r="S112" s="485"/>
      <c r="T112" s="485"/>
      <c r="U112" s="485"/>
      <c r="W112" s="485"/>
      <c r="X112" s="485"/>
      <c r="Y112" s="485"/>
      <c r="Z112" s="485"/>
      <c r="AA112" s="485"/>
      <c r="AB112" s="485"/>
      <c r="BJ112" s="485"/>
      <c r="BK112" s="485"/>
      <c r="BL112" s="485"/>
      <c r="BM112" s="485"/>
      <c r="BN112" s="485"/>
      <c r="BO112" s="485"/>
      <c r="CA112" s="485"/>
      <c r="CB112" s="485"/>
      <c r="CC112" s="485"/>
      <c r="CD112" s="485"/>
      <c r="CE112" s="485"/>
      <c r="CF112" s="485"/>
    </row>
    <row r="113" spans="1:84" ht="17.25" customHeight="1" x14ac:dyDescent="0.3">
      <c r="A113" s="603"/>
      <c r="B113" s="602"/>
      <c r="C113" s="491"/>
      <c r="D113" s="491"/>
      <c r="E113" s="601"/>
      <c r="F113" s="600"/>
      <c r="I113" s="485"/>
      <c r="J113" s="495"/>
      <c r="K113" s="495"/>
      <c r="L113" s="495"/>
      <c r="M113" s="495"/>
      <c r="N113" s="495"/>
      <c r="P113" s="485"/>
      <c r="Q113" s="485"/>
      <c r="R113" s="485"/>
      <c r="S113" s="485"/>
      <c r="T113" s="485"/>
      <c r="U113" s="485"/>
      <c r="W113" s="485"/>
      <c r="X113" s="485"/>
      <c r="Y113" s="485"/>
      <c r="Z113" s="485"/>
      <c r="AA113" s="485"/>
      <c r="AB113" s="485"/>
      <c r="BJ113" s="485"/>
      <c r="BK113" s="485"/>
      <c r="BL113" s="485"/>
      <c r="BM113" s="485"/>
      <c r="BN113" s="485"/>
      <c r="BO113" s="485"/>
      <c r="CA113" s="485"/>
      <c r="CB113" s="485"/>
      <c r="CC113" s="485"/>
      <c r="CD113" s="485"/>
      <c r="CE113" s="485"/>
      <c r="CF113" s="485"/>
    </row>
    <row r="114" spans="1:84" ht="17.25" customHeight="1" x14ac:dyDescent="0.3">
      <c r="A114" s="603"/>
      <c r="B114" s="602"/>
      <c r="C114" s="491"/>
      <c r="D114" s="491"/>
      <c r="E114" s="601"/>
      <c r="F114" s="600"/>
      <c r="I114" s="485"/>
      <c r="J114" s="495"/>
      <c r="K114" s="495"/>
      <c r="L114" s="495"/>
      <c r="M114" s="495"/>
      <c r="N114" s="495"/>
      <c r="P114" s="485"/>
      <c r="Q114" s="485"/>
      <c r="R114" s="485"/>
      <c r="S114" s="485"/>
      <c r="T114" s="485"/>
      <c r="U114" s="485"/>
      <c r="W114" s="485"/>
      <c r="X114" s="485"/>
      <c r="Y114" s="485"/>
      <c r="Z114" s="485"/>
      <c r="AA114" s="485"/>
      <c r="AB114" s="485"/>
      <c r="BJ114" s="485"/>
      <c r="BK114" s="485"/>
      <c r="BL114" s="485"/>
      <c r="BM114" s="485"/>
      <c r="BN114" s="485"/>
      <c r="BO114" s="485"/>
      <c r="CA114" s="485"/>
      <c r="CB114" s="485"/>
      <c r="CC114" s="485"/>
      <c r="CD114" s="485"/>
      <c r="CE114" s="485"/>
      <c r="CF114" s="485"/>
    </row>
    <row r="115" spans="1:84" ht="17.25" customHeight="1" x14ac:dyDescent="0.3">
      <c r="A115" s="603"/>
      <c r="B115" s="602"/>
      <c r="C115" s="491"/>
      <c r="D115" s="491"/>
      <c r="E115" s="601"/>
      <c r="F115" s="600"/>
      <c r="I115" s="485"/>
      <c r="J115" s="495"/>
      <c r="K115" s="495"/>
      <c r="L115" s="495"/>
      <c r="M115" s="495"/>
      <c r="N115" s="495"/>
      <c r="P115" s="485"/>
      <c r="Q115" s="485"/>
      <c r="R115" s="485"/>
      <c r="S115" s="485"/>
      <c r="T115" s="485"/>
      <c r="U115" s="485"/>
      <c r="W115" s="485"/>
      <c r="X115" s="485"/>
      <c r="Y115" s="485"/>
      <c r="Z115" s="485"/>
      <c r="AA115" s="485"/>
      <c r="AB115" s="485"/>
      <c r="BJ115" s="485"/>
      <c r="BK115" s="485"/>
      <c r="BL115" s="485"/>
      <c r="BM115" s="485"/>
      <c r="BN115" s="485"/>
      <c r="BO115" s="485"/>
      <c r="CA115" s="485"/>
      <c r="CB115" s="485"/>
      <c r="CC115" s="485"/>
      <c r="CD115" s="485"/>
      <c r="CE115" s="485"/>
      <c r="CF115" s="485"/>
    </row>
    <row r="116" spans="1:84" s="499" customFormat="1" ht="17.25" customHeight="1" x14ac:dyDescent="0.3">
      <c r="A116" s="504"/>
      <c r="B116" s="599"/>
      <c r="C116" s="502"/>
      <c r="D116" s="502"/>
      <c r="E116" s="598"/>
      <c r="F116" s="597"/>
    </row>
    <row r="117" spans="1:84" ht="28.5" customHeight="1" x14ac:dyDescent="0.3">
      <c r="A117" s="596"/>
      <c r="B117" s="595"/>
      <c r="C117" s="595"/>
      <c r="D117" s="595"/>
      <c r="E117" s="594" t="s">
        <v>2140</v>
      </c>
      <c r="F117" s="593">
        <f>SUM(F79:F116)</f>
        <v>0</v>
      </c>
    </row>
    <row r="118" spans="1:84" ht="28.5" customHeight="1" x14ac:dyDescent="0.3">
      <c r="A118" s="484" t="str">
        <f>A1</f>
        <v>DJA 2023 0208 - ORE Test Rig Enabling</v>
      </c>
      <c r="B118" s="592"/>
      <c r="C118" s="592"/>
      <c r="D118" s="592"/>
      <c r="E118" s="591"/>
      <c r="F118" s="590"/>
    </row>
    <row r="119" spans="1:84" ht="28.5" customHeight="1" x14ac:dyDescent="0.3">
      <c r="A119" s="589"/>
      <c r="B119" s="588"/>
      <c r="C119" s="587" t="s">
        <v>1629</v>
      </c>
      <c r="D119" s="587" t="s">
        <v>1630</v>
      </c>
      <c r="E119" s="586" t="s">
        <v>1631</v>
      </c>
      <c r="F119" s="585" t="s">
        <v>2091</v>
      </c>
    </row>
    <row r="120" spans="1:84" ht="17.25" customHeight="1" x14ac:dyDescent="0.3">
      <c r="A120" s="603"/>
      <c r="B120" s="612" t="s">
        <v>2226</v>
      </c>
      <c r="C120" s="491"/>
      <c r="D120" s="491"/>
      <c r="E120" s="607"/>
      <c r="F120" s="606"/>
    </row>
    <row r="121" spans="1:84" s="499" customFormat="1" ht="30.75" customHeight="1" x14ac:dyDescent="0.3">
      <c r="A121" s="504"/>
      <c r="B121" s="503" t="s">
        <v>2199</v>
      </c>
      <c r="C121" s="502"/>
      <c r="D121" s="502"/>
      <c r="E121" s="501"/>
      <c r="F121" s="500"/>
    </row>
    <row r="122" spans="1:84" s="499" customFormat="1" ht="83.25" customHeight="1" x14ac:dyDescent="0.3">
      <c r="A122" s="504"/>
      <c r="B122" s="613" t="s">
        <v>2200</v>
      </c>
      <c r="C122" s="502"/>
      <c r="D122" s="502"/>
      <c r="E122" s="501"/>
      <c r="F122" s="500"/>
    </row>
    <row r="123" spans="1:84" s="499" customFormat="1" ht="17.25" customHeight="1" x14ac:dyDescent="0.3">
      <c r="A123" s="504"/>
      <c r="B123" s="605" t="s">
        <v>2201</v>
      </c>
      <c r="C123" s="502"/>
      <c r="D123" s="502"/>
      <c r="E123" s="501"/>
      <c r="F123" s="500"/>
    </row>
    <row r="124" spans="1:84" s="499" customFormat="1" ht="17.25" customHeight="1" thickBot="1" x14ac:dyDescent="0.35">
      <c r="A124" s="504" t="s">
        <v>2099</v>
      </c>
      <c r="B124" s="599" t="s">
        <v>2227</v>
      </c>
      <c r="C124" s="502">
        <f>ROUND(P124,0)</f>
        <v>52</v>
      </c>
      <c r="D124" s="502" t="s">
        <v>1845</v>
      </c>
      <c r="E124" s="598">
        <v>0</v>
      </c>
      <c r="F124" s="597">
        <f>C124*E124</f>
        <v>0</v>
      </c>
      <c r="H124" s="499">
        <v>16.7</v>
      </c>
      <c r="I124" s="499">
        <v>17.72</v>
      </c>
      <c r="J124" s="499">
        <v>-1.83</v>
      </c>
      <c r="K124" s="499">
        <v>-1.83</v>
      </c>
      <c r="L124" s="499">
        <v>-1.83</v>
      </c>
      <c r="M124" s="499">
        <v>-1.83</v>
      </c>
      <c r="N124" s="499">
        <v>12.3</v>
      </c>
      <c r="O124" s="499">
        <v>12.3</v>
      </c>
      <c r="P124" s="611">
        <f>SUM(H124:O124)</f>
        <v>51.7</v>
      </c>
    </row>
    <row r="125" spans="1:84" s="499" customFormat="1" ht="17.25" customHeight="1" thickTop="1" x14ac:dyDescent="0.3">
      <c r="A125" s="504" t="s">
        <v>2104</v>
      </c>
      <c r="B125" s="599" t="s">
        <v>2203</v>
      </c>
      <c r="C125" s="502">
        <v>2</v>
      </c>
      <c r="D125" s="502" t="s">
        <v>2168</v>
      </c>
      <c r="E125" s="598">
        <v>0</v>
      </c>
      <c r="F125" s="597">
        <f>C125*E125</f>
        <v>0</v>
      </c>
    </row>
    <row r="126" spans="1:84" s="499" customFormat="1" ht="17.25" customHeight="1" x14ac:dyDescent="0.3">
      <c r="A126" s="504" t="s">
        <v>2107</v>
      </c>
      <c r="B126" s="599" t="s">
        <v>2202</v>
      </c>
      <c r="C126" s="502">
        <v>4</v>
      </c>
      <c r="D126" s="502" t="s">
        <v>2168</v>
      </c>
      <c r="E126" s="598">
        <v>0</v>
      </c>
      <c r="F126" s="597">
        <f>C126*E126</f>
        <v>0</v>
      </c>
    </row>
    <row r="127" spans="1:84" s="499" customFormat="1" ht="83.25" customHeight="1" x14ac:dyDescent="0.3">
      <c r="A127" s="504"/>
      <c r="B127" s="613" t="s">
        <v>2200</v>
      </c>
      <c r="C127" s="502"/>
      <c r="D127" s="502"/>
      <c r="E127" s="501"/>
      <c r="F127" s="500"/>
    </row>
    <row r="128" spans="1:84" s="499" customFormat="1" ht="17.25" customHeight="1" x14ac:dyDescent="0.3">
      <c r="A128" s="504"/>
      <c r="B128" s="605" t="s">
        <v>2201</v>
      </c>
      <c r="C128" s="502"/>
      <c r="D128" s="502"/>
      <c r="E128" s="501"/>
      <c r="F128" s="500"/>
    </row>
    <row r="129" spans="1:24" s="499" customFormat="1" ht="17.25" customHeight="1" thickBot="1" x14ac:dyDescent="0.35">
      <c r="A129" s="504" t="s">
        <v>2111</v>
      </c>
      <c r="B129" s="599" t="s">
        <v>2228</v>
      </c>
      <c r="C129" s="491">
        <f>ROUND(N129,0)</f>
        <v>7</v>
      </c>
      <c r="D129" s="502" t="s">
        <v>1845</v>
      </c>
      <c r="E129" s="598">
        <v>0</v>
      </c>
      <c r="F129" s="597">
        <f>C129*E129</f>
        <v>0</v>
      </c>
      <c r="H129" s="499">
        <v>3.6</v>
      </c>
      <c r="I129" s="499">
        <v>3.61</v>
      </c>
      <c r="N129" s="611">
        <f>SUM(H129:M129)</f>
        <v>7.21</v>
      </c>
    </row>
    <row r="130" spans="1:24" s="499" customFormat="1" ht="57.65" customHeight="1" thickTop="1" x14ac:dyDescent="0.3">
      <c r="A130" s="504"/>
      <c r="B130" s="613" t="s">
        <v>2229</v>
      </c>
      <c r="C130" s="502"/>
      <c r="D130" s="502"/>
      <c r="E130" s="501"/>
      <c r="F130" s="500"/>
    </row>
    <row r="131" spans="1:24" s="499" customFormat="1" ht="17.25" customHeight="1" x14ac:dyDescent="0.3">
      <c r="A131" s="504"/>
      <c r="B131" s="605" t="s">
        <v>2206</v>
      </c>
      <c r="C131" s="502"/>
      <c r="D131" s="502"/>
      <c r="E131" s="501"/>
      <c r="F131" s="500"/>
    </row>
    <row r="132" spans="1:24" s="499" customFormat="1" ht="17.25" customHeight="1" thickBot="1" x14ac:dyDescent="0.35">
      <c r="A132" s="504" t="s">
        <v>2113</v>
      </c>
      <c r="B132" s="599" t="s">
        <v>2230</v>
      </c>
      <c r="C132" s="491">
        <f>ROUND(O132,0)</f>
        <v>9</v>
      </c>
      <c r="D132" s="502" t="s">
        <v>1845</v>
      </c>
      <c r="E132" s="598">
        <v>0</v>
      </c>
      <c r="F132" s="597">
        <f>C132*E132</f>
        <v>0</v>
      </c>
      <c r="H132" s="575">
        <v>4.6399999999999997</v>
      </c>
      <c r="I132" s="575">
        <v>4.6399999999999997</v>
      </c>
      <c r="J132" s="575"/>
      <c r="O132" s="611">
        <f>SUM(H132:N132)</f>
        <v>9.2799999999999994</v>
      </c>
      <c r="X132" s="575"/>
    </row>
    <row r="133" spans="1:24" s="499" customFormat="1" ht="17.25" customHeight="1" thickTop="1" thickBot="1" x14ac:dyDescent="0.35">
      <c r="A133" s="504" t="s">
        <v>2115</v>
      </c>
      <c r="B133" s="599" t="s">
        <v>2207</v>
      </c>
      <c r="C133" s="491">
        <f>ROUND(O133,0)</f>
        <v>62</v>
      </c>
      <c r="D133" s="502" t="s">
        <v>1845</v>
      </c>
      <c r="E133" s="598">
        <v>0</v>
      </c>
      <c r="F133" s="597">
        <f>C133*E133</f>
        <v>0</v>
      </c>
      <c r="H133" s="499">
        <v>10.7</v>
      </c>
      <c r="I133" s="499">
        <v>10.050000000000001</v>
      </c>
      <c r="J133" s="499">
        <v>7.85</v>
      </c>
      <c r="K133" s="499">
        <v>8.4600000000000009</v>
      </c>
      <c r="L133" s="499">
        <v>12.3</v>
      </c>
      <c r="M133" s="499">
        <v>12.3</v>
      </c>
      <c r="O133" s="611">
        <f>SUM(H133:N133)</f>
        <v>61.66</v>
      </c>
    </row>
    <row r="134" spans="1:24" s="499" customFormat="1" ht="17.25" customHeight="1" thickTop="1" x14ac:dyDescent="0.3">
      <c r="A134" s="504" t="s">
        <v>2118</v>
      </c>
      <c r="B134" s="599" t="s">
        <v>2209</v>
      </c>
      <c r="C134" s="502">
        <v>2</v>
      </c>
      <c r="D134" s="502" t="s">
        <v>2168</v>
      </c>
      <c r="E134" s="598">
        <v>0</v>
      </c>
      <c r="F134" s="597">
        <f>C134*E134</f>
        <v>0</v>
      </c>
    </row>
    <row r="135" spans="1:24" s="499" customFormat="1" ht="17.25" customHeight="1" x14ac:dyDescent="0.3">
      <c r="A135" s="504"/>
      <c r="B135" s="599"/>
      <c r="C135" s="502"/>
      <c r="D135" s="502"/>
      <c r="E135" s="598"/>
      <c r="F135" s="597"/>
    </row>
    <row r="136" spans="1:24" s="499" customFormat="1" ht="17.25" customHeight="1" x14ac:dyDescent="0.3">
      <c r="A136" s="504"/>
      <c r="B136" s="599"/>
      <c r="C136" s="502"/>
      <c r="D136" s="502"/>
      <c r="E136" s="598"/>
      <c r="F136" s="597"/>
    </row>
    <row r="137" spans="1:24" s="499" customFormat="1" ht="17.25" customHeight="1" x14ac:dyDescent="0.3">
      <c r="A137" s="504"/>
      <c r="B137" s="599"/>
      <c r="C137" s="502"/>
      <c r="D137" s="502"/>
      <c r="E137" s="598"/>
      <c r="F137" s="597"/>
    </row>
    <row r="138" spans="1:24" s="499" customFormat="1" ht="17.25" customHeight="1" x14ac:dyDescent="0.3">
      <c r="A138" s="504"/>
      <c r="B138" s="599"/>
      <c r="C138" s="502"/>
      <c r="D138" s="502"/>
      <c r="E138" s="598"/>
      <c r="F138" s="597"/>
    </row>
    <row r="139" spans="1:24" s="499" customFormat="1" ht="17.25" customHeight="1" x14ac:dyDescent="0.3">
      <c r="A139" s="504"/>
      <c r="B139" s="599"/>
      <c r="C139" s="502"/>
      <c r="D139" s="502"/>
      <c r="E139" s="598"/>
      <c r="F139" s="597"/>
    </row>
    <row r="140" spans="1:24" s="499" customFormat="1" ht="17.25" customHeight="1" x14ac:dyDescent="0.3">
      <c r="A140" s="504"/>
      <c r="B140" s="599"/>
      <c r="C140" s="502"/>
      <c r="D140" s="502"/>
      <c r="E140" s="598"/>
      <c r="F140" s="597"/>
    </row>
    <row r="141" spans="1:24" s="499" customFormat="1" ht="17.25" customHeight="1" x14ac:dyDescent="0.3">
      <c r="A141" s="504"/>
      <c r="B141" s="599"/>
      <c r="C141" s="502"/>
      <c r="D141" s="502"/>
      <c r="E141" s="598"/>
      <c r="F141" s="597"/>
    </row>
    <row r="142" spans="1:24" s="499" customFormat="1" ht="17.25" customHeight="1" x14ac:dyDescent="0.3">
      <c r="A142" s="504"/>
      <c r="B142" s="599"/>
      <c r="C142" s="502"/>
      <c r="D142" s="502"/>
      <c r="E142" s="598"/>
      <c r="F142" s="597"/>
    </row>
    <row r="143" spans="1:24" s="499" customFormat="1" ht="17.25" customHeight="1" x14ac:dyDescent="0.3">
      <c r="A143" s="504"/>
      <c r="B143" s="599"/>
      <c r="C143" s="502"/>
      <c r="D143" s="502"/>
      <c r="E143" s="598"/>
      <c r="F143" s="597"/>
    </row>
    <row r="144" spans="1:24" s="499" customFormat="1" ht="17.25" customHeight="1" x14ac:dyDescent="0.3">
      <c r="A144" s="504"/>
      <c r="B144" s="599"/>
      <c r="C144" s="502"/>
      <c r="D144" s="502"/>
      <c r="E144" s="598"/>
      <c r="F144" s="597"/>
    </row>
    <row r="145" spans="1:84" s="499" customFormat="1" ht="17.25" customHeight="1" x14ac:dyDescent="0.3">
      <c r="A145" s="504"/>
      <c r="B145" s="599"/>
      <c r="C145" s="502"/>
      <c r="D145" s="502"/>
      <c r="E145" s="598"/>
      <c r="F145" s="597"/>
    </row>
    <row r="146" spans="1:84" s="499" customFormat="1" ht="17.25" customHeight="1" x14ac:dyDescent="0.3">
      <c r="A146" s="504"/>
      <c r="B146" s="599"/>
      <c r="C146" s="502"/>
      <c r="D146" s="502"/>
      <c r="E146" s="598"/>
      <c r="F146" s="597"/>
    </row>
    <row r="147" spans="1:84" s="499" customFormat="1" ht="17.25" customHeight="1" x14ac:dyDescent="0.3">
      <c r="A147" s="504"/>
      <c r="B147" s="599"/>
      <c r="C147" s="502"/>
      <c r="D147" s="502"/>
      <c r="E147" s="598"/>
      <c r="F147" s="597"/>
    </row>
    <row r="148" spans="1:84" s="499" customFormat="1" ht="17.25" customHeight="1" x14ac:dyDescent="0.3">
      <c r="A148" s="504"/>
      <c r="B148" s="599"/>
      <c r="C148" s="502"/>
      <c r="D148" s="502"/>
      <c r="E148" s="598"/>
      <c r="F148" s="597"/>
    </row>
    <row r="149" spans="1:84" ht="17.25" customHeight="1" x14ac:dyDescent="0.3">
      <c r="A149" s="603"/>
      <c r="B149" s="612"/>
      <c r="C149" s="491"/>
      <c r="D149" s="491"/>
      <c r="E149" s="607"/>
      <c r="F149" s="606"/>
    </row>
    <row r="150" spans="1:84" ht="17.25" customHeight="1" x14ac:dyDescent="0.3">
      <c r="A150" s="603"/>
      <c r="B150" s="612"/>
      <c r="C150" s="491"/>
      <c r="D150" s="491"/>
      <c r="E150" s="607"/>
      <c r="F150" s="606"/>
    </row>
    <row r="151" spans="1:84" ht="17.25" customHeight="1" x14ac:dyDescent="0.3">
      <c r="A151" s="603"/>
      <c r="B151" s="610"/>
      <c r="C151" s="491"/>
      <c r="D151" s="491"/>
      <c r="E151" s="601"/>
      <c r="F151" s="600"/>
      <c r="U151" s="485"/>
    </row>
    <row r="152" spans="1:84" ht="28.5" customHeight="1" x14ac:dyDescent="0.3">
      <c r="A152" s="596"/>
      <c r="B152" s="595"/>
      <c r="C152" s="595"/>
      <c r="D152" s="595"/>
      <c r="E152" s="594" t="s">
        <v>2140</v>
      </c>
      <c r="F152" s="593">
        <f>SUM(F120:F151)</f>
        <v>0</v>
      </c>
    </row>
    <row r="153" spans="1:84" ht="28.5" customHeight="1" x14ac:dyDescent="0.3">
      <c r="A153" s="484" t="str">
        <f>A1</f>
        <v>DJA 2023 0208 - ORE Test Rig Enabling</v>
      </c>
      <c r="B153" s="592"/>
      <c r="C153" s="592"/>
      <c r="D153" s="592"/>
      <c r="E153" s="591"/>
      <c r="F153" s="590"/>
    </row>
    <row r="154" spans="1:84" ht="28.5" customHeight="1" x14ac:dyDescent="0.3">
      <c r="A154" s="589"/>
      <c r="B154" s="588"/>
      <c r="C154" s="587" t="s">
        <v>1629</v>
      </c>
      <c r="D154" s="587" t="s">
        <v>1630</v>
      </c>
      <c r="E154" s="586" t="s">
        <v>1631</v>
      </c>
      <c r="F154" s="585" t="s">
        <v>2091</v>
      </c>
    </row>
    <row r="155" spans="1:84" ht="17.25" customHeight="1" x14ac:dyDescent="0.3">
      <c r="A155" s="603"/>
      <c r="B155" s="612" t="s">
        <v>2231</v>
      </c>
      <c r="C155" s="491"/>
      <c r="D155" s="491"/>
      <c r="E155" s="607"/>
      <c r="F155" s="606"/>
    </row>
    <row r="156" spans="1:84" s="499" customFormat="1" ht="17.25" customHeight="1" x14ac:dyDescent="0.3">
      <c r="A156" s="504"/>
      <c r="B156" s="503" t="s">
        <v>2211</v>
      </c>
      <c r="C156" s="502"/>
      <c r="D156" s="502"/>
      <c r="E156" s="501"/>
      <c r="F156" s="500"/>
    </row>
    <row r="157" spans="1:84" ht="18" customHeight="1" x14ac:dyDescent="0.3">
      <c r="A157" s="603"/>
      <c r="B157" s="608" t="s">
        <v>2212</v>
      </c>
      <c r="C157" s="491"/>
      <c r="D157" s="491"/>
      <c r="E157" s="607"/>
      <c r="F157" s="606"/>
      <c r="I157" s="485"/>
      <c r="J157" s="495"/>
      <c r="K157" s="495"/>
      <c r="L157" s="495"/>
      <c r="M157" s="495"/>
      <c r="N157" s="495"/>
      <c r="P157" s="485"/>
      <c r="Q157" s="485"/>
      <c r="R157" s="485"/>
      <c r="S157" s="485"/>
      <c r="T157" s="485"/>
      <c r="U157" s="485"/>
      <c r="W157" s="485"/>
      <c r="X157" s="485"/>
      <c r="Y157" s="485"/>
      <c r="Z157" s="485"/>
      <c r="AA157" s="485"/>
      <c r="AB157" s="485"/>
      <c r="CA157" s="485">
        <v>1</v>
      </c>
      <c r="CB157" s="485">
        <v>1</v>
      </c>
      <c r="CC157" s="485">
        <v>6.75</v>
      </c>
      <c r="CD157" s="485">
        <v>1</v>
      </c>
      <c r="CE157" s="485">
        <v>0.45</v>
      </c>
      <c r="CF157" s="485">
        <f t="shared" ref="CF157:CF162" si="1">CA157*CB157*CC157*CD157*CE157</f>
        <v>3.0375000000000001</v>
      </c>
    </row>
    <row r="158" spans="1:84" ht="17.25" customHeight="1" x14ac:dyDescent="0.3">
      <c r="A158" s="603"/>
      <c r="B158" s="610" t="s">
        <v>2232</v>
      </c>
      <c r="C158" s="491"/>
      <c r="D158" s="491"/>
      <c r="E158" s="607"/>
      <c r="F158" s="606"/>
      <c r="I158" s="485"/>
      <c r="J158" s="485"/>
      <c r="K158" s="485"/>
      <c r="L158" s="485"/>
      <c r="M158" s="485"/>
      <c r="N158" s="485"/>
      <c r="P158" s="485"/>
      <c r="Q158" s="485"/>
      <c r="R158" s="485"/>
      <c r="S158" s="485"/>
      <c r="T158" s="485"/>
      <c r="U158" s="485"/>
      <c r="W158" s="485"/>
      <c r="X158" s="485"/>
      <c r="Y158" s="485"/>
      <c r="Z158" s="485"/>
      <c r="AA158" s="485"/>
      <c r="AB158" s="485"/>
      <c r="CA158" s="485">
        <v>1</v>
      </c>
      <c r="CB158" s="485">
        <v>0.5</v>
      </c>
      <c r="CC158" s="485">
        <v>66.88</v>
      </c>
      <c r="CD158" s="485">
        <v>0.45</v>
      </c>
      <c r="CE158" s="485">
        <v>0.45</v>
      </c>
      <c r="CF158" s="485">
        <f t="shared" si="1"/>
        <v>6.7716000000000003</v>
      </c>
    </row>
    <row r="159" spans="1:84" ht="44.25" customHeight="1" thickBot="1" x14ac:dyDescent="0.35">
      <c r="A159" s="603" t="s">
        <v>2099</v>
      </c>
      <c r="B159" s="602" t="s">
        <v>2214</v>
      </c>
      <c r="C159" s="491">
        <f>ROUND(P159,0)</f>
        <v>12</v>
      </c>
      <c r="D159" s="491" t="s">
        <v>2117</v>
      </c>
      <c r="E159" s="601">
        <v>0</v>
      </c>
      <c r="F159" s="600">
        <f>C159*E159</f>
        <v>0</v>
      </c>
      <c r="H159" s="575">
        <v>58.76</v>
      </c>
      <c r="I159" s="499"/>
      <c r="J159" s="499"/>
      <c r="K159" s="499"/>
      <c r="L159" s="499"/>
      <c r="M159" s="604">
        <f>SUM(H159:L159)</f>
        <v>58.76</v>
      </c>
      <c r="N159" s="499"/>
      <c r="O159" s="499">
        <v>0.21</v>
      </c>
      <c r="P159" s="604">
        <f>M159*O159</f>
        <v>12.339599999999999</v>
      </c>
      <c r="Q159" s="499"/>
      <c r="R159" s="499"/>
      <c r="S159" s="485"/>
      <c r="T159" s="485"/>
      <c r="U159" s="485"/>
      <c r="W159" s="485"/>
      <c r="X159" s="485"/>
      <c r="Y159" s="485"/>
      <c r="Z159" s="485"/>
      <c r="AA159" s="485"/>
      <c r="AB159" s="485"/>
      <c r="BJ159" s="485"/>
      <c r="BK159" s="485"/>
      <c r="BL159" s="485"/>
      <c r="BM159" s="485"/>
      <c r="BN159" s="485"/>
      <c r="BO159" s="485"/>
      <c r="CA159" s="485">
        <v>1</v>
      </c>
      <c r="CB159" s="485">
        <v>0.5</v>
      </c>
      <c r="CC159" s="485">
        <v>5.98</v>
      </c>
      <c r="CD159" s="485">
        <v>0.45</v>
      </c>
      <c r="CE159" s="485">
        <v>0.45</v>
      </c>
      <c r="CF159" s="485">
        <f t="shared" si="1"/>
        <v>0.6054750000000001</v>
      </c>
    </row>
    <row r="160" spans="1:84" ht="18" customHeight="1" thickTop="1" x14ac:dyDescent="0.3">
      <c r="A160" s="603"/>
      <c r="B160" s="608" t="s">
        <v>2233</v>
      </c>
      <c r="C160" s="491"/>
      <c r="D160" s="491"/>
      <c r="E160" s="607"/>
      <c r="F160" s="606"/>
      <c r="I160" s="485"/>
      <c r="J160" s="495"/>
      <c r="K160" s="495"/>
      <c r="L160" s="495"/>
      <c r="M160" s="495"/>
      <c r="N160" s="495"/>
      <c r="P160" s="485"/>
      <c r="Q160" s="485"/>
      <c r="R160" s="485"/>
      <c r="S160" s="485"/>
      <c r="T160" s="485"/>
      <c r="U160" s="485"/>
      <c r="W160" s="485"/>
      <c r="X160" s="485"/>
      <c r="Y160" s="485"/>
      <c r="Z160" s="485"/>
      <c r="AA160" s="485"/>
      <c r="AB160" s="485"/>
      <c r="CA160" s="485">
        <v>1</v>
      </c>
      <c r="CB160" s="485">
        <v>1</v>
      </c>
      <c r="CC160" s="485">
        <v>6.75</v>
      </c>
      <c r="CD160" s="485">
        <v>1</v>
      </c>
      <c r="CE160" s="485">
        <v>0.45</v>
      </c>
      <c r="CF160" s="485">
        <f t="shared" si="1"/>
        <v>3.0375000000000001</v>
      </c>
    </row>
    <row r="161" spans="1:84" ht="17.25" customHeight="1" x14ac:dyDescent="0.3">
      <c r="A161" s="603"/>
      <c r="B161" s="610" t="s">
        <v>2232</v>
      </c>
      <c r="C161" s="491"/>
      <c r="D161" s="491"/>
      <c r="E161" s="607"/>
      <c r="F161" s="606"/>
      <c r="I161" s="485"/>
      <c r="J161" s="485"/>
      <c r="K161" s="485"/>
      <c r="L161" s="485"/>
      <c r="M161" s="485"/>
      <c r="N161" s="485"/>
      <c r="P161" s="485"/>
      <c r="Q161" s="485"/>
      <c r="R161" s="485"/>
      <c r="S161" s="485"/>
      <c r="T161" s="485"/>
      <c r="U161" s="485"/>
      <c r="W161" s="485"/>
      <c r="X161" s="485"/>
      <c r="Y161" s="485"/>
      <c r="Z161" s="485"/>
      <c r="AA161" s="485"/>
      <c r="AB161" s="485"/>
      <c r="CA161" s="485">
        <v>1</v>
      </c>
      <c r="CB161" s="485">
        <v>0.5</v>
      </c>
      <c r="CC161" s="485">
        <v>66.88</v>
      </c>
      <c r="CD161" s="485">
        <v>0.45</v>
      </c>
      <c r="CE161" s="485">
        <v>0.45</v>
      </c>
      <c r="CF161" s="485">
        <f t="shared" si="1"/>
        <v>6.7716000000000003</v>
      </c>
    </row>
    <row r="162" spans="1:84" ht="44.25" customHeight="1" thickBot="1" x14ac:dyDescent="0.35">
      <c r="A162" s="603" t="s">
        <v>2104</v>
      </c>
      <c r="B162" s="602" t="s">
        <v>2234</v>
      </c>
      <c r="C162" s="491">
        <f>ROUND(P162,0)</f>
        <v>35</v>
      </c>
      <c r="D162" s="491" t="s">
        <v>2117</v>
      </c>
      <c r="E162" s="601">
        <v>0</v>
      </c>
      <c r="F162" s="600">
        <f>C162*E162</f>
        <v>0</v>
      </c>
      <c r="H162" s="575">
        <v>58.76</v>
      </c>
      <c r="I162" s="499"/>
      <c r="J162" s="499"/>
      <c r="K162" s="499"/>
      <c r="L162" s="499"/>
      <c r="M162" s="604">
        <f>SUM(H162:L162)</f>
        <v>58.76</v>
      </c>
      <c r="N162" s="499"/>
      <c r="O162" s="499">
        <v>0.6</v>
      </c>
      <c r="P162" s="604">
        <f>M162*O162</f>
        <v>35.256</v>
      </c>
      <c r="Q162" s="499"/>
      <c r="R162" s="499"/>
      <c r="S162" s="485"/>
      <c r="T162" s="485"/>
      <c r="U162" s="485"/>
      <c r="W162" s="485"/>
      <c r="X162" s="485"/>
      <c r="Y162" s="485"/>
      <c r="Z162" s="485"/>
      <c r="AA162" s="485"/>
      <c r="AB162" s="485"/>
      <c r="BJ162" s="485"/>
      <c r="BK162" s="485"/>
      <c r="BL162" s="485"/>
      <c r="BM162" s="485"/>
      <c r="BN162" s="485"/>
      <c r="BO162" s="485"/>
      <c r="CA162" s="485">
        <v>1</v>
      </c>
      <c r="CB162" s="485">
        <v>0.5</v>
      </c>
      <c r="CC162" s="485">
        <v>5.98</v>
      </c>
      <c r="CD162" s="485">
        <v>0.45</v>
      </c>
      <c r="CE162" s="485">
        <v>0.45</v>
      </c>
      <c r="CF162" s="485">
        <f t="shared" si="1"/>
        <v>0.6054750000000001</v>
      </c>
    </row>
    <row r="163" spans="1:84" s="499" customFormat="1" ht="17.25" customHeight="1" thickTop="1" x14ac:dyDescent="0.3">
      <c r="A163" s="504"/>
      <c r="B163" s="503" t="s">
        <v>2215</v>
      </c>
      <c r="C163" s="502"/>
      <c r="D163" s="502"/>
      <c r="E163" s="501"/>
      <c r="F163" s="500"/>
    </row>
    <row r="164" spans="1:84" ht="17.25" customHeight="1" x14ac:dyDescent="0.3">
      <c r="A164" s="603"/>
      <c r="B164" s="608" t="s">
        <v>2235</v>
      </c>
      <c r="C164" s="491"/>
      <c r="D164" s="491"/>
      <c r="E164" s="607"/>
      <c r="F164" s="606"/>
      <c r="I164" s="485"/>
      <c r="J164" s="495"/>
      <c r="K164" s="495"/>
      <c r="L164" s="495"/>
      <c r="M164" s="495"/>
      <c r="N164" s="495"/>
      <c r="P164" s="485"/>
      <c r="Q164" s="485"/>
      <c r="R164" s="485"/>
      <c r="S164" s="485"/>
      <c r="T164" s="485"/>
      <c r="U164" s="485"/>
      <c r="W164" s="485"/>
      <c r="X164" s="485"/>
      <c r="Y164" s="485"/>
      <c r="Z164" s="485"/>
      <c r="AA164" s="485"/>
      <c r="AB164" s="485"/>
      <c r="CA164" s="485">
        <v>1</v>
      </c>
      <c r="CB164" s="485">
        <v>1</v>
      </c>
      <c r="CC164" s="485">
        <v>6.75</v>
      </c>
      <c r="CD164" s="485">
        <v>1</v>
      </c>
      <c r="CE164" s="485">
        <v>0.45</v>
      </c>
      <c r="CF164" s="485">
        <f t="shared" ref="CF164:CF174" si="2">CA164*CB164*CC164*CD164*CE164</f>
        <v>3.0375000000000001</v>
      </c>
    </row>
    <row r="165" spans="1:84" ht="17.25" customHeight="1" x14ac:dyDescent="0.3">
      <c r="A165" s="603"/>
      <c r="B165" s="610" t="s">
        <v>2236</v>
      </c>
      <c r="C165" s="491"/>
      <c r="D165" s="491"/>
      <c r="E165" s="607"/>
      <c r="F165" s="606"/>
      <c r="I165" s="485"/>
      <c r="J165" s="485"/>
      <c r="K165" s="485"/>
      <c r="L165" s="485"/>
      <c r="M165" s="485"/>
      <c r="N165" s="485"/>
      <c r="P165" s="485"/>
      <c r="Q165" s="485"/>
      <c r="R165" s="485"/>
      <c r="S165" s="485"/>
      <c r="T165" s="485"/>
      <c r="U165" s="485"/>
      <c r="W165" s="485"/>
      <c r="X165" s="485"/>
      <c r="Y165" s="485"/>
      <c r="Z165" s="485"/>
      <c r="AA165" s="485"/>
      <c r="AB165" s="485"/>
      <c r="CA165" s="485">
        <v>1</v>
      </c>
      <c r="CB165" s="485">
        <v>0.5</v>
      </c>
      <c r="CC165" s="485">
        <v>66.88</v>
      </c>
      <c r="CD165" s="485">
        <v>0.45</v>
      </c>
      <c r="CE165" s="485">
        <v>0.45</v>
      </c>
      <c r="CF165" s="485">
        <f t="shared" si="2"/>
        <v>6.7716000000000003</v>
      </c>
    </row>
    <row r="166" spans="1:84" ht="35.25" customHeight="1" thickBot="1" x14ac:dyDescent="0.35">
      <c r="A166" s="603" t="s">
        <v>2107</v>
      </c>
      <c r="B166" s="602" t="s">
        <v>2237</v>
      </c>
      <c r="C166" s="491">
        <f>ROUND(H166,0)</f>
        <v>59</v>
      </c>
      <c r="D166" s="491" t="s">
        <v>2106</v>
      </c>
      <c r="E166" s="601">
        <v>0</v>
      </c>
      <c r="F166" s="600">
        <f>C166*E166</f>
        <v>0</v>
      </c>
      <c r="H166" s="611">
        <f>M159</f>
        <v>58.76</v>
      </c>
      <c r="I166" s="485"/>
      <c r="J166" s="495"/>
      <c r="K166" s="495"/>
      <c r="L166" s="495"/>
      <c r="M166" s="495"/>
      <c r="N166" s="495"/>
      <c r="P166" s="485"/>
      <c r="Q166" s="485"/>
      <c r="R166" s="485"/>
      <c r="S166" s="485"/>
      <c r="T166" s="485"/>
      <c r="U166" s="485"/>
      <c r="W166" s="485"/>
      <c r="X166" s="485"/>
      <c r="Y166" s="485"/>
      <c r="Z166" s="485"/>
      <c r="AA166" s="485"/>
      <c r="AB166" s="485"/>
      <c r="BJ166" s="485"/>
      <c r="BK166" s="485"/>
      <c r="BL166" s="485"/>
      <c r="BM166" s="485"/>
      <c r="BN166" s="485"/>
      <c r="BO166" s="485"/>
      <c r="CA166" s="485">
        <v>1</v>
      </c>
      <c r="CB166" s="485">
        <v>0.5</v>
      </c>
      <c r="CC166" s="485">
        <v>5.98</v>
      </c>
      <c r="CD166" s="485">
        <v>0.45</v>
      </c>
      <c r="CE166" s="485">
        <v>0.45</v>
      </c>
      <c r="CF166" s="485">
        <f t="shared" si="2"/>
        <v>0.6054750000000001</v>
      </c>
    </row>
    <row r="167" spans="1:84" ht="17.25" customHeight="1" thickTop="1" x14ac:dyDescent="0.3">
      <c r="A167" s="603"/>
      <c r="B167" s="608" t="s">
        <v>2238</v>
      </c>
      <c r="C167" s="491"/>
      <c r="D167" s="491"/>
      <c r="E167" s="607"/>
      <c r="F167" s="606"/>
      <c r="I167" s="485"/>
      <c r="J167" s="495"/>
      <c r="K167" s="495"/>
      <c r="L167" s="495"/>
      <c r="M167" s="495"/>
      <c r="N167" s="495"/>
      <c r="P167" s="485"/>
      <c r="Q167" s="485"/>
      <c r="R167" s="485"/>
      <c r="S167" s="485"/>
      <c r="T167" s="485"/>
      <c r="U167" s="485"/>
      <c r="W167" s="485"/>
      <c r="X167" s="485"/>
      <c r="Y167" s="485"/>
      <c r="Z167" s="485"/>
      <c r="AA167" s="485"/>
      <c r="AB167" s="485"/>
      <c r="CA167" s="485">
        <v>1</v>
      </c>
      <c r="CB167" s="485">
        <v>1</v>
      </c>
      <c r="CC167" s="485">
        <v>6.75</v>
      </c>
      <c r="CD167" s="485">
        <v>1</v>
      </c>
      <c r="CE167" s="485">
        <v>0.45</v>
      </c>
      <c r="CF167" s="485">
        <f t="shared" si="2"/>
        <v>3.0375000000000001</v>
      </c>
    </row>
    <row r="168" spans="1:84" ht="17.25" customHeight="1" x14ac:dyDescent="0.3">
      <c r="A168" s="603"/>
      <c r="B168" s="610" t="s">
        <v>2236</v>
      </c>
      <c r="C168" s="491"/>
      <c r="D168" s="491"/>
      <c r="E168" s="607"/>
      <c r="F168" s="606"/>
      <c r="I168" s="485"/>
      <c r="J168" s="485"/>
      <c r="K168" s="485"/>
      <c r="L168" s="485"/>
      <c r="M168" s="485"/>
      <c r="N168" s="485"/>
      <c r="P168" s="485"/>
      <c r="Q168" s="485"/>
      <c r="R168" s="485"/>
      <c r="S168" s="485"/>
      <c r="T168" s="485"/>
      <c r="U168" s="485"/>
      <c r="W168" s="485"/>
      <c r="X168" s="485"/>
      <c r="Y168" s="485"/>
      <c r="Z168" s="485"/>
      <c r="AA168" s="485"/>
      <c r="AB168" s="485"/>
      <c r="CA168" s="485">
        <v>1</v>
      </c>
      <c r="CB168" s="485">
        <v>0.5</v>
      </c>
      <c r="CC168" s="485">
        <v>66.88</v>
      </c>
      <c r="CD168" s="485">
        <v>0.45</v>
      </c>
      <c r="CE168" s="485">
        <v>0.45</v>
      </c>
      <c r="CF168" s="485">
        <f t="shared" si="2"/>
        <v>6.7716000000000003</v>
      </c>
    </row>
    <row r="169" spans="1:84" ht="33.75" customHeight="1" x14ac:dyDescent="0.3">
      <c r="A169" s="603" t="s">
        <v>2111</v>
      </c>
      <c r="B169" s="602" t="s">
        <v>2239</v>
      </c>
      <c r="C169" s="491">
        <f>C166</f>
        <v>59</v>
      </c>
      <c r="D169" s="491" t="s">
        <v>2106</v>
      </c>
      <c r="E169" s="601">
        <v>0</v>
      </c>
      <c r="F169" s="600">
        <f>C169*E169</f>
        <v>0</v>
      </c>
      <c r="I169" s="485"/>
      <c r="J169" s="495"/>
      <c r="K169" s="495"/>
      <c r="L169" s="495"/>
      <c r="M169" s="495"/>
      <c r="N169" s="495"/>
      <c r="P169" s="485"/>
      <c r="Q169" s="485"/>
      <c r="R169" s="485"/>
      <c r="S169" s="485"/>
      <c r="T169" s="485"/>
      <c r="U169" s="485"/>
      <c r="W169" s="485"/>
      <c r="X169" s="485"/>
      <c r="Y169" s="485"/>
      <c r="Z169" s="485"/>
      <c r="AA169" s="485"/>
      <c r="AB169" s="485"/>
      <c r="BJ169" s="485"/>
      <c r="BK169" s="485"/>
      <c r="BL169" s="485"/>
      <c r="BM169" s="485"/>
      <c r="BN169" s="485"/>
      <c r="BO169" s="485"/>
      <c r="CA169" s="485">
        <v>1</v>
      </c>
      <c r="CB169" s="485">
        <v>0.5</v>
      </c>
      <c r="CC169" s="485">
        <v>5.98</v>
      </c>
      <c r="CD169" s="485">
        <v>0.45</v>
      </c>
      <c r="CE169" s="485">
        <v>0.45</v>
      </c>
      <c r="CF169" s="485">
        <f t="shared" si="2"/>
        <v>0.6054750000000001</v>
      </c>
    </row>
    <row r="170" spans="1:84" ht="17.25" customHeight="1" x14ac:dyDescent="0.3">
      <c r="A170" s="603"/>
      <c r="B170" s="608" t="s">
        <v>2240</v>
      </c>
      <c r="C170" s="491"/>
      <c r="D170" s="491"/>
      <c r="E170" s="607"/>
      <c r="F170" s="606"/>
      <c r="I170" s="485"/>
      <c r="J170" s="495"/>
      <c r="K170" s="495"/>
      <c r="L170" s="495"/>
      <c r="M170" s="495"/>
      <c r="N170" s="495"/>
      <c r="P170" s="485"/>
      <c r="Q170" s="485"/>
      <c r="R170" s="485"/>
      <c r="S170" s="485"/>
      <c r="T170" s="485"/>
      <c r="U170" s="485"/>
      <c r="W170" s="485"/>
      <c r="X170" s="485"/>
      <c r="Y170" s="485"/>
      <c r="Z170" s="485"/>
      <c r="AA170" s="485"/>
      <c r="AB170" s="485"/>
      <c r="CA170" s="485">
        <v>1</v>
      </c>
      <c r="CB170" s="485">
        <v>1</v>
      </c>
      <c r="CC170" s="485">
        <v>6.75</v>
      </c>
      <c r="CD170" s="485">
        <v>1</v>
      </c>
      <c r="CE170" s="485">
        <v>0.45</v>
      </c>
      <c r="CF170" s="485">
        <f t="shared" si="2"/>
        <v>3.0375000000000001</v>
      </c>
    </row>
    <row r="171" spans="1:84" ht="17.25" customHeight="1" x14ac:dyDescent="0.3">
      <c r="A171" s="603"/>
      <c r="B171" s="610" t="s">
        <v>2236</v>
      </c>
      <c r="C171" s="491"/>
      <c r="D171" s="491"/>
      <c r="E171" s="607"/>
      <c r="F171" s="606"/>
      <c r="I171" s="485"/>
      <c r="J171" s="485"/>
      <c r="K171" s="485"/>
      <c r="L171" s="485"/>
      <c r="M171" s="485"/>
      <c r="N171" s="485"/>
      <c r="P171" s="485"/>
      <c r="Q171" s="485"/>
      <c r="R171" s="485"/>
      <c r="S171" s="485"/>
      <c r="T171" s="485"/>
      <c r="U171" s="485"/>
      <c r="W171" s="485"/>
      <c r="X171" s="485"/>
      <c r="Y171" s="485"/>
      <c r="Z171" s="485"/>
      <c r="AA171" s="485"/>
      <c r="AB171" s="485"/>
      <c r="CA171" s="485">
        <v>1</v>
      </c>
      <c r="CB171" s="485">
        <v>0.5</v>
      </c>
      <c r="CC171" s="485">
        <v>66.88</v>
      </c>
      <c r="CD171" s="485">
        <v>0.45</v>
      </c>
      <c r="CE171" s="485">
        <v>0.45</v>
      </c>
      <c r="CF171" s="485">
        <f t="shared" si="2"/>
        <v>6.7716000000000003</v>
      </c>
    </row>
    <row r="172" spans="1:84" ht="28.5" customHeight="1" x14ac:dyDescent="0.3">
      <c r="A172" s="603" t="s">
        <v>2113</v>
      </c>
      <c r="B172" s="602" t="s">
        <v>2241</v>
      </c>
      <c r="C172" s="491">
        <f>C166</f>
        <v>59</v>
      </c>
      <c r="D172" s="491" t="s">
        <v>2106</v>
      </c>
      <c r="E172" s="601">
        <v>0</v>
      </c>
      <c r="F172" s="600">
        <f>C172*E172</f>
        <v>0</v>
      </c>
      <c r="I172" s="485"/>
      <c r="J172" s="495"/>
      <c r="K172" s="495"/>
      <c r="L172" s="495"/>
      <c r="M172" s="495"/>
      <c r="N172" s="495"/>
      <c r="P172" s="485"/>
      <c r="Q172" s="485"/>
      <c r="R172" s="485"/>
      <c r="S172" s="485"/>
      <c r="T172" s="485"/>
      <c r="U172" s="485"/>
      <c r="W172" s="485"/>
      <c r="X172" s="485"/>
      <c r="Y172" s="485"/>
      <c r="Z172" s="485"/>
      <c r="AA172" s="485"/>
      <c r="AB172" s="485"/>
      <c r="BJ172" s="485"/>
      <c r="BK172" s="485"/>
      <c r="BL172" s="485"/>
      <c r="BM172" s="485"/>
      <c r="BN172" s="485"/>
      <c r="BO172" s="485"/>
      <c r="CA172" s="485">
        <v>1</v>
      </c>
      <c r="CB172" s="485">
        <v>0.5</v>
      </c>
      <c r="CC172" s="485">
        <v>5.98</v>
      </c>
      <c r="CD172" s="485">
        <v>0.45</v>
      </c>
      <c r="CE172" s="485">
        <v>0.45</v>
      </c>
      <c r="CF172" s="485">
        <f t="shared" si="2"/>
        <v>0.6054750000000001</v>
      </c>
    </row>
    <row r="173" spans="1:84" ht="17.25" customHeight="1" x14ac:dyDescent="0.3">
      <c r="A173" s="603"/>
      <c r="B173" s="610" t="s">
        <v>2242</v>
      </c>
      <c r="C173" s="491"/>
      <c r="D173" s="491"/>
      <c r="E173" s="607"/>
      <c r="F173" s="606"/>
      <c r="I173" s="485"/>
      <c r="J173" s="485"/>
      <c r="K173" s="485"/>
      <c r="L173" s="485"/>
      <c r="M173" s="485"/>
      <c r="N173" s="485"/>
      <c r="P173" s="485"/>
      <c r="Q173" s="485"/>
      <c r="R173" s="485"/>
      <c r="S173" s="485"/>
      <c r="T173" s="485"/>
      <c r="U173" s="485"/>
      <c r="W173" s="485"/>
      <c r="X173" s="485"/>
      <c r="Y173" s="485"/>
      <c r="Z173" s="485"/>
      <c r="AA173" s="485"/>
      <c r="AB173" s="485"/>
      <c r="CA173" s="485">
        <v>1</v>
      </c>
      <c r="CB173" s="485">
        <v>0.5</v>
      </c>
      <c r="CC173" s="485">
        <v>66.88</v>
      </c>
      <c r="CD173" s="485">
        <v>0.45</v>
      </c>
      <c r="CE173" s="485">
        <v>0.45</v>
      </c>
      <c r="CF173" s="485">
        <f t="shared" si="2"/>
        <v>6.7716000000000003</v>
      </c>
    </row>
    <row r="174" spans="1:84" ht="17.25" customHeight="1" x14ac:dyDescent="0.3">
      <c r="A174" s="603" t="s">
        <v>2115</v>
      </c>
      <c r="B174" s="602" t="s">
        <v>2243</v>
      </c>
      <c r="C174" s="491">
        <v>31</v>
      </c>
      <c r="D174" s="491" t="s">
        <v>1845</v>
      </c>
      <c r="E174" s="601">
        <v>0</v>
      </c>
      <c r="F174" s="600">
        <f>C174*E174</f>
        <v>0</v>
      </c>
      <c r="I174" s="485"/>
      <c r="J174" s="495"/>
      <c r="K174" s="495"/>
      <c r="L174" s="495"/>
      <c r="M174" s="495"/>
      <c r="N174" s="495"/>
      <c r="P174" s="485"/>
      <c r="Q174" s="485"/>
      <c r="R174" s="485"/>
      <c r="S174" s="485"/>
      <c r="T174" s="485"/>
      <c r="U174" s="485"/>
      <c r="W174" s="485"/>
      <c r="X174" s="485"/>
      <c r="Y174" s="485"/>
      <c r="Z174" s="485"/>
      <c r="AA174" s="485"/>
      <c r="AB174" s="485"/>
      <c r="BJ174" s="485"/>
      <c r="BK174" s="485"/>
      <c r="BL174" s="485"/>
      <c r="BM174" s="485"/>
      <c r="BN174" s="485"/>
      <c r="BO174" s="485"/>
      <c r="CA174" s="485">
        <v>1</v>
      </c>
      <c r="CB174" s="485">
        <v>0.5</v>
      </c>
      <c r="CC174" s="485">
        <v>5.98</v>
      </c>
      <c r="CD174" s="485">
        <v>0.45</v>
      </c>
      <c r="CE174" s="485">
        <v>0.45</v>
      </c>
      <c r="CF174" s="485">
        <f t="shared" si="2"/>
        <v>0.6054750000000001</v>
      </c>
    </row>
    <row r="175" spans="1:84" s="499" customFormat="1" ht="30.75" customHeight="1" x14ac:dyDescent="0.3">
      <c r="A175" s="504"/>
      <c r="B175" s="503" t="s">
        <v>2244</v>
      </c>
      <c r="C175" s="502"/>
      <c r="D175" s="502"/>
      <c r="E175" s="501"/>
      <c r="F175" s="500"/>
    </row>
    <row r="176" spans="1:84" s="499" customFormat="1" ht="17.25" customHeight="1" x14ac:dyDescent="0.3">
      <c r="A176" s="504"/>
      <c r="B176" s="640" t="s">
        <v>2245</v>
      </c>
      <c r="C176" s="502"/>
      <c r="D176" s="502"/>
      <c r="E176" s="501"/>
      <c r="F176" s="500"/>
    </row>
    <row r="177" spans="1:21" s="499" customFormat="1" ht="17.25" customHeight="1" x14ac:dyDescent="0.3">
      <c r="A177" s="504"/>
      <c r="B177" s="605" t="s">
        <v>2246</v>
      </c>
      <c r="C177" s="502"/>
      <c r="D177" s="502"/>
      <c r="E177" s="501"/>
      <c r="F177" s="500"/>
    </row>
    <row r="178" spans="1:21" s="499" customFormat="1" ht="30.75" customHeight="1" x14ac:dyDescent="0.3">
      <c r="A178" s="504" t="s">
        <v>2118</v>
      </c>
      <c r="B178" s="639" t="s">
        <v>2247</v>
      </c>
      <c r="C178" s="502">
        <v>13</v>
      </c>
      <c r="D178" s="502" t="s">
        <v>1845</v>
      </c>
      <c r="E178" s="598">
        <v>0</v>
      </c>
      <c r="F178" s="597">
        <f>C178*E178</f>
        <v>0</v>
      </c>
    </row>
    <row r="179" spans="1:21" s="499" customFormat="1" ht="17.25" customHeight="1" x14ac:dyDescent="0.3">
      <c r="A179" s="504"/>
      <c r="B179" s="605" t="s">
        <v>2248</v>
      </c>
      <c r="C179" s="502"/>
      <c r="D179" s="502"/>
      <c r="E179" s="501"/>
      <c r="F179" s="500"/>
    </row>
    <row r="180" spans="1:21" s="499" customFormat="1" ht="30.75" customHeight="1" x14ac:dyDescent="0.3">
      <c r="A180" s="504" t="s">
        <v>2121</v>
      </c>
      <c r="B180" s="639" t="s">
        <v>2249</v>
      </c>
      <c r="C180" s="502">
        <v>16</v>
      </c>
      <c r="D180" s="502" t="s">
        <v>1845</v>
      </c>
      <c r="E180" s="598">
        <v>0</v>
      </c>
      <c r="F180" s="597">
        <f>C180*E180</f>
        <v>0</v>
      </c>
    </row>
    <row r="181" spans="1:21" s="499" customFormat="1" ht="17.25" customHeight="1" x14ac:dyDescent="0.3">
      <c r="A181" s="504"/>
      <c r="B181" s="605" t="s">
        <v>2250</v>
      </c>
      <c r="C181" s="502"/>
      <c r="D181" s="502"/>
      <c r="E181" s="501"/>
      <c r="F181" s="500"/>
    </row>
    <row r="182" spans="1:21" s="499" customFormat="1" ht="30.75" customHeight="1" x14ac:dyDescent="0.3">
      <c r="A182" s="504" t="s">
        <v>2123</v>
      </c>
      <c r="B182" s="639" t="s">
        <v>2251</v>
      </c>
      <c r="C182" s="502">
        <v>14</v>
      </c>
      <c r="D182" s="502" t="s">
        <v>1845</v>
      </c>
      <c r="E182" s="598">
        <v>0</v>
      </c>
      <c r="F182" s="597">
        <f>C182*E182</f>
        <v>0</v>
      </c>
    </row>
    <row r="183" spans="1:21" s="499" customFormat="1" ht="17.25" customHeight="1" x14ac:dyDescent="0.3">
      <c r="A183" s="504"/>
      <c r="B183" s="640" t="s">
        <v>2252</v>
      </c>
      <c r="C183" s="502"/>
      <c r="D183" s="502"/>
      <c r="E183" s="598"/>
      <c r="F183" s="597"/>
    </row>
    <row r="184" spans="1:21" ht="17.25" customHeight="1" x14ac:dyDescent="0.3">
      <c r="A184" s="603" t="s">
        <v>2126</v>
      </c>
      <c r="B184" s="605" t="s">
        <v>2253</v>
      </c>
      <c r="C184" s="502">
        <v>1</v>
      </c>
      <c r="D184" s="502" t="s">
        <v>2168</v>
      </c>
      <c r="E184" s="598">
        <v>0</v>
      </c>
      <c r="F184" s="597">
        <f>C184*E184</f>
        <v>0</v>
      </c>
    </row>
    <row r="185" spans="1:21" ht="17.25" customHeight="1" x14ac:dyDescent="0.3">
      <c r="A185" s="603"/>
      <c r="B185" s="605"/>
      <c r="C185" s="502"/>
      <c r="D185" s="502"/>
      <c r="E185" s="598"/>
      <c r="F185" s="597"/>
    </row>
    <row r="186" spans="1:21" ht="17.25" customHeight="1" x14ac:dyDescent="0.3">
      <c r="A186" s="603"/>
      <c r="B186" s="605"/>
      <c r="C186" s="502"/>
      <c r="D186" s="502"/>
      <c r="E186" s="598"/>
      <c r="F186" s="597"/>
    </row>
    <row r="187" spans="1:21" ht="17.25" customHeight="1" x14ac:dyDescent="0.3">
      <c r="A187" s="603"/>
      <c r="B187" s="612"/>
      <c r="C187" s="491"/>
      <c r="D187" s="491"/>
      <c r="E187" s="607"/>
      <c r="F187" s="606"/>
    </row>
    <row r="188" spans="1:21" ht="17.25" customHeight="1" x14ac:dyDescent="0.3">
      <c r="A188" s="603"/>
      <c r="B188" s="610"/>
      <c r="C188" s="491"/>
      <c r="D188" s="491"/>
      <c r="E188" s="601"/>
      <c r="F188" s="600"/>
      <c r="U188" s="485"/>
    </row>
    <row r="189" spans="1:21" ht="28.5" customHeight="1" x14ac:dyDescent="0.3">
      <c r="A189" s="596"/>
      <c r="B189" s="595"/>
      <c r="C189" s="595"/>
      <c r="D189" s="595"/>
      <c r="E189" s="594" t="s">
        <v>2140</v>
      </c>
      <c r="F189" s="593">
        <f>SUM(F158:F188)</f>
        <v>0</v>
      </c>
    </row>
    <row r="190" spans="1:21" ht="28.5" customHeight="1" x14ac:dyDescent="0.3">
      <c r="A190" s="484" t="str">
        <f>A1</f>
        <v>DJA 2023 0208 - ORE Test Rig Enabling</v>
      </c>
      <c r="B190" s="592"/>
      <c r="C190" s="592"/>
      <c r="D190" s="592"/>
      <c r="E190" s="591"/>
      <c r="F190" s="590"/>
    </row>
    <row r="191" spans="1:21" ht="28.5" customHeight="1" x14ac:dyDescent="0.3">
      <c r="A191" s="589"/>
      <c r="B191" s="588"/>
      <c r="C191" s="587" t="s">
        <v>1629</v>
      </c>
      <c r="D191" s="587" t="s">
        <v>1630</v>
      </c>
      <c r="E191" s="586" t="s">
        <v>1631</v>
      </c>
      <c r="F191" s="585" t="s">
        <v>2091</v>
      </c>
    </row>
    <row r="192" spans="1:21" s="499" customFormat="1" ht="17.25" customHeight="1" x14ac:dyDescent="0.3">
      <c r="A192" s="504"/>
      <c r="B192" s="609" t="s">
        <v>2254</v>
      </c>
      <c r="C192" s="502"/>
      <c r="D192" s="502"/>
      <c r="E192" s="501"/>
      <c r="F192" s="500"/>
    </row>
    <row r="193" spans="1:6" s="499" customFormat="1" ht="17.25" customHeight="1" x14ac:dyDescent="0.3">
      <c r="A193" s="603"/>
      <c r="B193" s="640" t="s">
        <v>2255</v>
      </c>
      <c r="C193" s="491"/>
      <c r="D193" s="491"/>
      <c r="E193" s="607"/>
      <c r="F193" s="606"/>
    </row>
    <row r="194" spans="1:6" s="499" customFormat="1" ht="17.25" customHeight="1" x14ac:dyDescent="0.3">
      <c r="A194" s="504"/>
      <c r="B194" s="605" t="s">
        <v>2256</v>
      </c>
      <c r="C194" s="502"/>
      <c r="D194" s="502"/>
      <c r="E194" s="598"/>
      <c r="F194" s="597"/>
    </row>
    <row r="195" spans="1:6" s="499" customFormat="1" ht="29.25" customHeight="1" x14ac:dyDescent="0.3">
      <c r="A195" s="603" t="s">
        <v>2099</v>
      </c>
      <c r="B195" s="639" t="s">
        <v>2257</v>
      </c>
      <c r="C195" s="502">
        <v>1</v>
      </c>
      <c r="D195" s="502" t="s">
        <v>2168</v>
      </c>
      <c r="E195" s="598">
        <v>0</v>
      </c>
      <c r="F195" s="597">
        <f>C195*E195</f>
        <v>0</v>
      </c>
    </row>
    <row r="196" spans="1:6" s="499" customFormat="1" ht="17.25" customHeight="1" x14ac:dyDescent="0.3">
      <c r="A196" s="504"/>
      <c r="B196" s="640"/>
      <c r="C196" s="502"/>
      <c r="D196" s="502"/>
      <c r="E196" s="501"/>
      <c r="F196" s="500"/>
    </row>
    <row r="197" spans="1:6" s="499" customFormat="1" ht="17.25" customHeight="1" x14ac:dyDescent="0.3">
      <c r="A197" s="504"/>
      <c r="B197" s="640"/>
      <c r="C197" s="502"/>
      <c r="D197" s="502"/>
      <c r="E197" s="501"/>
      <c r="F197" s="500"/>
    </row>
    <row r="198" spans="1:6" s="499" customFormat="1" ht="17.25" customHeight="1" x14ac:dyDescent="0.3">
      <c r="A198" s="504"/>
      <c r="B198" s="640"/>
      <c r="C198" s="502"/>
      <c r="D198" s="502"/>
      <c r="E198" s="501"/>
      <c r="F198" s="500"/>
    </row>
    <row r="199" spans="1:6" ht="17.25" customHeight="1" x14ac:dyDescent="0.3">
      <c r="A199" s="603"/>
      <c r="B199" s="612"/>
      <c r="C199" s="491"/>
      <c r="D199" s="491"/>
      <c r="E199" s="607"/>
      <c r="F199" s="606"/>
    </row>
    <row r="200" spans="1:6" ht="17.25" customHeight="1" x14ac:dyDescent="0.3">
      <c r="A200" s="603"/>
      <c r="B200" s="612"/>
      <c r="C200" s="491"/>
      <c r="D200" s="491"/>
      <c r="E200" s="607"/>
      <c r="F200" s="606"/>
    </row>
    <row r="201" spans="1:6" ht="17.25" customHeight="1" x14ac:dyDescent="0.3">
      <c r="A201" s="603"/>
      <c r="B201" s="612"/>
      <c r="C201" s="491"/>
      <c r="D201" s="491"/>
      <c r="E201" s="607"/>
      <c r="F201" s="606"/>
    </row>
    <row r="202" spans="1:6" ht="17.25" customHeight="1" x14ac:dyDescent="0.3">
      <c r="A202" s="603"/>
      <c r="B202" s="612"/>
      <c r="C202" s="491"/>
      <c r="D202" s="491"/>
      <c r="E202" s="607"/>
      <c r="F202" s="606"/>
    </row>
    <row r="203" spans="1:6" ht="17.25" customHeight="1" x14ac:dyDescent="0.3">
      <c r="A203" s="603"/>
      <c r="B203" s="612"/>
      <c r="C203" s="491"/>
      <c r="D203" s="491"/>
      <c r="E203" s="607"/>
      <c r="F203" s="606"/>
    </row>
    <row r="204" spans="1:6" ht="17.25" customHeight="1" x14ac:dyDescent="0.3">
      <c r="A204" s="603"/>
      <c r="B204" s="612"/>
      <c r="C204" s="491"/>
      <c r="D204" s="491"/>
      <c r="E204" s="607"/>
      <c r="F204" s="606"/>
    </row>
    <row r="205" spans="1:6" ht="17.25" customHeight="1" x14ac:dyDescent="0.3">
      <c r="A205" s="603"/>
      <c r="B205" s="612"/>
      <c r="C205" s="491"/>
      <c r="D205" s="491"/>
      <c r="E205" s="607"/>
      <c r="F205" s="606"/>
    </row>
    <row r="206" spans="1:6" ht="17.25" customHeight="1" x14ac:dyDescent="0.3">
      <c r="A206" s="603"/>
      <c r="B206" s="612"/>
      <c r="C206" s="491"/>
      <c r="D206" s="491"/>
      <c r="E206" s="607"/>
      <c r="F206" s="606"/>
    </row>
    <row r="207" spans="1:6" ht="17.25" customHeight="1" x14ac:dyDescent="0.3">
      <c r="A207" s="603"/>
      <c r="B207" s="612"/>
      <c r="C207" s="491"/>
      <c r="D207" s="491"/>
      <c r="E207" s="607"/>
      <c r="F207" s="606"/>
    </row>
    <row r="208" spans="1:6" ht="17.25" customHeight="1" x14ac:dyDescent="0.3">
      <c r="A208" s="603"/>
      <c r="B208" s="612"/>
      <c r="C208" s="491"/>
      <c r="D208" s="491"/>
      <c r="E208" s="607"/>
      <c r="F208" s="606"/>
    </row>
    <row r="209" spans="1:6" ht="17.25" customHeight="1" x14ac:dyDescent="0.3">
      <c r="A209" s="603"/>
      <c r="B209" s="612"/>
      <c r="C209" s="491"/>
      <c r="D209" s="491"/>
      <c r="E209" s="607"/>
      <c r="F209" s="606"/>
    </row>
    <row r="210" spans="1:6" ht="17.25" customHeight="1" x14ac:dyDescent="0.3">
      <c r="A210" s="603"/>
      <c r="B210" s="612"/>
      <c r="C210" s="491"/>
      <c r="D210" s="491"/>
      <c r="E210" s="607"/>
      <c r="F210" s="606"/>
    </row>
    <row r="211" spans="1:6" ht="17.25" customHeight="1" x14ac:dyDescent="0.3">
      <c r="A211" s="603"/>
      <c r="B211" s="612"/>
      <c r="C211" s="491"/>
      <c r="D211" s="491"/>
      <c r="E211" s="607"/>
      <c r="F211" s="606"/>
    </row>
    <row r="212" spans="1:6" ht="17.25" customHeight="1" x14ac:dyDescent="0.3">
      <c r="A212" s="603"/>
      <c r="B212" s="612"/>
      <c r="C212" s="491"/>
      <c r="D212" s="491"/>
      <c r="E212" s="607"/>
      <c r="F212" s="606"/>
    </row>
    <row r="213" spans="1:6" ht="17.25" customHeight="1" x14ac:dyDescent="0.3">
      <c r="A213" s="603"/>
      <c r="B213" s="612"/>
      <c r="C213" s="491"/>
      <c r="D213" s="491"/>
      <c r="E213" s="607"/>
      <c r="F213" s="606"/>
    </row>
    <row r="214" spans="1:6" ht="17.25" customHeight="1" x14ac:dyDescent="0.3">
      <c r="A214" s="603"/>
      <c r="B214" s="612"/>
      <c r="C214" s="491"/>
      <c r="D214" s="491"/>
      <c r="E214" s="607"/>
      <c r="F214" s="606"/>
    </row>
    <row r="215" spans="1:6" ht="17.25" customHeight="1" x14ac:dyDescent="0.3">
      <c r="A215" s="603"/>
      <c r="B215" s="612"/>
      <c r="C215" s="491"/>
      <c r="D215" s="491"/>
      <c r="E215" s="607"/>
      <c r="F215" s="606"/>
    </row>
    <row r="216" spans="1:6" ht="17.25" customHeight="1" x14ac:dyDescent="0.3">
      <c r="A216" s="603"/>
      <c r="B216" s="612"/>
      <c r="C216" s="491"/>
      <c r="D216" s="491"/>
      <c r="E216" s="607"/>
      <c r="F216" s="606"/>
    </row>
    <row r="217" spans="1:6" ht="17.25" customHeight="1" x14ac:dyDescent="0.3">
      <c r="A217" s="603"/>
      <c r="B217" s="612"/>
      <c r="C217" s="491"/>
      <c r="D217" s="491"/>
      <c r="E217" s="607"/>
      <c r="F217" s="606"/>
    </row>
    <row r="218" spans="1:6" ht="17.25" customHeight="1" x14ac:dyDescent="0.3">
      <c r="A218" s="603"/>
      <c r="B218" s="612"/>
      <c r="C218" s="491"/>
      <c r="D218" s="491"/>
      <c r="E218" s="607"/>
      <c r="F218" s="606"/>
    </row>
    <row r="219" spans="1:6" ht="17.25" customHeight="1" x14ac:dyDescent="0.3">
      <c r="A219" s="603"/>
      <c r="B219" s="612"/>
      <c r="C219" s="491"/>
      <c r="D219" s="491"/>
      <c r="E219" s="607"/>
      <c r="F219" s="606"/>
    </row>
    <row r="220" spans="1:6" ht="17.25" customHeight="1" x14ac:dyDescent="0.3">
      <c r="A220" s="603"/>
      <c r="B220" s="612"/>
      <c r="C220" s="491"/>
      <c r="D220" s="491"/>
      <c r="E220" s="607"/>
      <c r="F220" s="606"/>
    </row>
    <row r="221" spans="1:6" ht="17.25" customHeight="1" x14ac:dyDescent="0.3">
      <c r="A221" s="603"/>
      <c r="B221" s="612"/>
      <c r="C221" s="491"/>
      <c r="D221" s="491"/>
      <c r="E221" s="607"/>
      <c r="F221" s="606"/>
    </row>
    <row r="222" spans="1:6" ht="17.25" customHeight="1" x14ac:dyDescent="0.3">
      <c r="A222" s="603"/>
      <c r="B222" s="612"/>
      <c r="C222" s="491"/>
      <c r="D222" s="491"/>
      <c r="E222" s="607"/>
      <c r="F222" s="606"/>
    </row>
    <row r="223" spans="1:6" ht="17.25" customHeight="1" x14ac:dyDescent="0.3">
      <c r="A223" s="603"/>
      <c r="B223" s="612"/>
      <c r="C223" s="491"/>
      <c r="D223" s="491"/>
      <c r="E223" s="607"/>
      <c r="F223" s="606"/>
    </row>
    <row r="224" spans="1:6" ht="17.25" customHeight="1" x14ac:dyDescent="0.3">
      <c r="A224" s="603"/>
      <c r="B224" s="612"/>
      <c r="C224" s="491"/>
      <c r="D224" s="491"/>
      <c r="E224" s="607"/>
      <c r="F224" s="606"/>
    </row>
    <row r="225" spans="1:84" ht="17.25" customHeight="1" x14ac:dyDescent="0.3">
      <c r="A225" s="603"/>
      <c r="B225" s="612"/>
      <c r="C225" s="491"/>
      <c r="D225" s="491"/>
      <c r="E225" s="607"/>
      <c r="F225" s="606"/>
    </row>
    <row r="226" spans="1:84" ht="17.25" customHeight="1" x14ac:dyDescent="0.3">
      <c r="A226" s="603"/>
      <c r="B226" s="612"/>
      <c r="C226" s="491"/>
      <c r="D226" s="491"/>
      <c r="E226" s="607"/>
      <c r="F226" s="606"/>
    </row>
    <row r="227" spans="1:84" ht="17.25" customHeight="1" x14ac:dyDescent="0.3">
      <c r="A227" s="603"/>
      <c r="B227" s="612"/>
      <c r="C227" s="491"/>
      <c r="D227" s="491"/>
      <c r="E227" s="607"/>
      <c r="F227" s="606"/>
    </row>
    <row r="228" spans="1:84" ht="17.25" customHeight="1" x14ac:dyDescent="0.3">
      <c r="A228" s="603"/>
      <c r="B228" s="612"/>
      <c r="C228" s="491"/>
      <c r="D228" s="491"/>
      <c r="E228" s="607"/>
      <c r="F228" s="606"/>
    </row>
    <row r="229" spans="1:84" ht="17.25" customHeight="1" x14ac:dyDescent="0.3">
      <c r="A229" s="603"/>
      <c r="B229" s="612"/>
      <c r="C229" s="491"/>
      <c r="D229" s="491"/>
      <c r="E229" s="607"/>
      <c r="F229" s="606"/>
    </row>
    <row r="230" spans="1:84" ht="17.25" customHeight="1" x14ac:dyDescent="0.3">
      <c r="A230" s="603"/>
      <c r="B230" s="612"/>
      <c r="C230" s="491"/>
      <c r="D230" s="491"/>
      <c r="E230" s="607"/>
      <c r="F230" s="606"/>
    </row>
    <row r="231" spans="1:84" ht="17.25" customHeight="1" x14ac:dyDescent="0.3">
      <c r="A231" s="603"/>
      <c r="B231" s="612"/>
      <c r="C231" s="491"/>
      <c r="D231" s="491"/>
      <c r="E231" s="607"/>
      <c r="F231" s="606"/>
    </row>
    <row r="232" spans="1:84" ht="17.25" customHeight="1" x14ac:dyDescent="0.3">
      <c r="A232" s="603"/>
      <c r="B232" s="612"/>
      <c r="C232" s="491"/>
      <c r="D232" s="491"/>
      <c r="E232" s="607"/>
      <c r="F232" s="606"/>
    </row>
    <row r="233" spans="1:84" ht="17.25" customHeight="1" x14ac:dyDescent="0.3">
      <c r="A233" s="603"/>
      <c r="B233" s="610"/>
      <c r="C233" s="491"/>
      <c r="D233" s="491"/>
      <c r="E233" s="601"/>
      <c r="F233" s="600"/>
      <c r="U233" s="485"/>
    </row>
    <row r="234" spans="1:84" ht="28.5" customHeight="1" x14ac:dyDescent="0.3">
      <c r="A234" s="596"/>
      <c r="B234" s="595"/>
      <c r="C234" s="595"/>
      <c r="D234" s="595"/>
      <c r="E234" s="594" t="s">
        <v>2140</v>
      </c>
      <c r="F234" s="593">
        <f>SUM(F194:F233)</f>
        <v>0</v>
      </c>
    </row>
    <row r="235" spans="1:84" ht="28.5" customHeight="1" x14ac:dyDescent="0.3">
      <c r="A235" s="484" t="str">
        <f>A1</f>
        <v>DJA 2023 0208 - ORE Test Rig Enabling</v>
      </c>
      <c r="B235" s="592"/>
      <c r="C235" s="592"/>
      <c r="D235" s="592"/>
      <c r="E235" s="591"/>
      <c r="F235" s="590"/>
    </row>
    <row r="236" spans="1:84" ht="28.5" customHeight="1" x14ac:dyDescent="0.3">
      <c r="A236" s="589"/>
      <c r="B236" s="588"/>
      <c r="C236" s="587" t="s">
        <v>1629</v>
      </c>
      <c r="D236" s="587" t="s">
        <v>1630</v>
      </c>
      <c r="E236" s="586" t="s">
        <v>1631</v>
      </c>
      <c r="F236" s="585" t="s">
        <v>2091</v>
      </c>
    </row>
    <row r="237" spans="1:84" ht="17.25" customHeight="1" x14ac:dyDescent="0.3">
      <c r="A237" s="603"/>
      <c r="B237" s="612" t="s">
        <v>2258</v>
      </c>
      <c r="C237" s="491"/>
      <c r="D237" s="491"/>
      <c r="E237" s="607"/>
      <c r="F237" s="606"/>
    </row>
    <row r="238" spans="1:84" s="499" customFormat="1" ht="17.25" customHeight="1" x14ac:dyDescent="0.3">
      <c r="A238" s="504"/>
      <c r="B238" s="503" t="s">
        <v>2211</v>
      </c>
      <c r="C238" s="502"/>
      <c r="D238" s="502"/>
      <c r="E238" s="501"/>
      <c r="F238" s="500"/>
    </row>
    <row r="239" spans="1:84" ht="18" customHeight="1" x14ac:dyDescent="0.3">
      <c r="A239" s="603"/>
      <c r="B239" s="608" t="s">
        <v>2212</v>
      </c>
      <c r="C239" s="491"/>
      <c r="D239" s="491"/>
      <c r="E239" s="607"/>
      <c r="F239" s="606"/>
      <c r="I239" s="485"/>
      <c r="J239" s="495"/>
      <c r="K239" s="495"/>
      <c r="L239" s="495"/>
      <c r="M239" s="495"/>
      <c r="N239" s="495"/>
      <c r="P239" s="485"/>
      <c r="Q239" s="485"/>
      <c r="R239" s="485"/>
      <c r="S239" s="485"/>
      <c r="T239" s="485"/>
      <c r="U239" s="485"/>
      <c r="W239" s="485"/>
      <c r="X239" s="485"/>
      <c r="Y239" s="485"/>
      <c r="Z239" s="485"/>
      <c r="AA239" s="485"/>
      <c r="AB239" s="485"/>
      <c r="CA239" s="485">
        <v>1</v>
      </c>
      <c r="CB239" s="485">
        <v>1</v>
      </c>
      <c r="CC239" s="485">
        <v>6.75</v>
      </c>
      <c r="CD239" s="485">
        <v>1</v>
      </c>
      <c r="CE239" s="485">
        <v>0.45</v>
      </c>
      <c r="CF239" s="485">
        <f t="shared" ref="CF239:CF244" si="3">CA239*CB239*CC239*CD239*CE239</f>
        <v>3.0375000000000001</v>
      </c>
    </row>
    <row r="240" spans="1:84" ht="17.25" customHeight="1" x14ac:dyDescent="0.3">
      <c r="A240" s="603"/>
      <c r="B240" s="610" t="s">
        <v>2232</v>
      </c>
      <c r="C240" s="491"/>
      <c r="D240" s="491"/>
      <c r="E240" s="607"/>
      <c r="F240" s="606"/>
      <c r="I240" s="485"/>
      <c r="J240" s="485"/>
      <c r="K240" s="485"/>
      <c r="L240" s="485"/>
      <c r="M240" s="485"/>
      <c r="N240" s="485"/>
      <c r="P240" s="485"/>
      <c r="Q240" s="485"/>
      <c r="R240" s="485"/>
      <c r="S240" s="485"/>
      <c r="T240" s="485"/>
      <c r="U240" s="485"/>
      <c r="W240" s="485"/>
      <c r="X240" s="485"/>
      <c r="Y240" s="485"/>
      <c r="Z240" s="485"/>
      <c r="AA240" s="485"/>
      <c r="AB240" s="485"/>
      <c r="CA240" s="485">
        <v>1</v>
      </c>
      <c r="CB240" s="485">
        <v>0.5</v>
      </c>
      <c r="CC240" s="485">
        <v>66.88</v>
      </c>
      <c r="CD240" s="485">
        <v>0.45</v>
      </c>
      <c r="CE240" s="485">
        <v>0.45</v>
      </c>
      <c r="CF240" s="485">
        <f t="shared" si="3"/>
        <v>6.7716000000000003</v>
      </c>
    </row>
    <row r="241" spans="1:84" ht="44.25" customHeight="1" thickBot="1" x14ac:dyDescent="0.35">
      <c r="A241" s="603" t="s">
        <v>2099</v>
      </c>
      <c r="B241" s="602" t="s">
        <v>2214</v>
      </c>
      <c r="C241" s="491">
        <f>ROUND(P241,0)</f>
        <v>35</v>
      </c>
      <c r="D241" s="491" t="s">
        <v>2117</v>
      </c>
      <c r="E241" s="601">
        <v>0</v>
      </c>
      <c r="F241" s="600">
        <f>C241*E241</f>
        <v>0</v>
      </c>
      <c r="H241" s="575">
        <v>74.540000000000006</v>
      </c>
      <c r="I241" s="499">
        <v>89.79</v>
      </c>
      <c r="J241" s="499"/>
      <c r="K241" s="499"/>
      <c r="L241" s="499"/>
      <c r="M241" s="604">
        <f>SUM(H241:L241)</f>
        <v>164.33</v>
      </c>
      <c r="N241" s="499"/>
      <c r="O241" s="499">
        <v>0.21</v>
      </c>
      <c r="P241" s="604">
        <f>M241*O241</f>
        <v>34.509300000000003</v>
      </c>
      <c r="Q241" s="499"/>
      <c r="R241" s="499"/>
      <c r="S241" s="485"/>
      <c r="T241" s="485"/>
      <c r="U241" s="485"/>
      <c r="W241" s="485"/>
      <c r="X241" s="485"/>
      <c r="Y241" s="485"/>
      <c r="Z241" s="485"/>
      <c r="AA241" s="485"/>
      <c r="AB241" s="485"/>
      <c r="BJ241" s="485"/>
      <c r="BK241" s="485"/>
      <c r="BL241" s="485"/>
      <c r="BM241" s="485"/>
      <c r="BN241" s="485"/>
      <c r="BO241" s="485"/>
      <c r="CA241" s="485">
        <v>1</v>
      </c>
      <c r="CB241" s="485">
        <v>0.5</v>
      </c>
      <c r="CC241" s="485">
        <v>5.98</v>
      </c>
      <c r="CD241" s="485">
        <v>0.45</v>
      </c>
      <c r="CE241" s="485">
        <v>0.45</v>
      </c>
      <c r="CF241" s="485">
        <f t="shared" si="3"/>
        <v>0.6054750000000001</v>
      </c>
    </row>
    <row r="242" spans="1:84" ht="18" customHeight="1" thickTop="1" x14ac:dyDescent="0.3">
      <c r="A242" s="603"/>
      <c r="B242" s="608" t="s">
        <v>2233</v>
      </c>
      <c r="C242" s="491"/>
      <c r="D242" s="491"/>
      <c r="E242" s="607"/>
      <c r="F242" s="606"/>
      <c r="I242" s="485"/>
      <c r="J242" s="495"/>
      <c r="K242" s="495"/>
      <c r="L242" s="495"/>
      <c r="M242" s="495"/>
      <c r="N242" s="495"/>
      <c r="P242" s="485"/>
      <c r="Q242" s="485"/>
      <c r="R242" s="485"/>
      <c r="S242" s="485"/>
      <c r="T242" s="485"/>
      <c r="U242" s="485"/>
      <c r="W242" s="485"/>
      <c r="X242" s="485"/>
      <c r="Y242" s="485"/>
      <c r="Z242" s="485"/>
      <c r="AA242" s="485"/>
      <c r="AB242" s="485"/>
      <c r="CA242" s="485">
        <v>1</v>
      </c>
      <c r="CB242" s="485">
        <v>1</v>
      </c>
      <c r="CC242" s="485">
        <v>6.75</v>
      </c>
      <c r="CD242" s="485">
        <v>1</v>
      </c>
      <c r="CE242" s="485">
        <v>0.45</v>
      </c>
      <c r="CF242" s="485">
        <f t="shared" si="3"/>
        <v>3.0375000000000001</v>
      </c>
    </row>
    <row r="243" spans="1:84" ht="17.25" customHeight="1" x14ac:dyDescent="0.3">
      <c r="A243" s="603"/>
      <c r="B243" s="610" t="s">
        <v>2232</v>
      </c>
      <c r="C243" s="491"/>
      <c r="D243" s="491"/>
      <c r="E243" s="607"/>
      <c r="F243" s="606"/>
      <c r="I243" s="485"/>
      <c r="J243" s="485"/>
      <c r="K243" s="485"/>
      <c r="L243" s="485"/>
      <c r="M243" s="485"/>
      <c r="N243" s="485"/>
      <c r="P243" s="485"/>
      <c r="Q243" s="485"/>
      <c r="R243" s="485"/>
      <c r="S243" s="485"/>
      <c r="T243" s="485"/>
      <c r="U243" s="485"/>
      <c r="W243" s="485"/>
      <c r="X243" s="485"/>
      <c r="Y243" s="485"/>
      <c r="Z243" s="485"/>
      <c r="AA243" s="485"/>
      <c r="AB243" s="485"/>
      <c r="CA243" s="485">
        <v>1</v>
      </c>
      <c r="CB243" s="485">
        <v>0.5</v>
      </c>
      <c r="CC243" s="485">
        <v>66.88</v>
      </c>
      <c r="CD243" s="485">
        <v>0.45</v>
      </c>
      <c r="CE243" s="485">
        <v>0.45</v>
      </c>
      <c r="CF243" s="485">
        <f t="shared" si="3"/>
        <v>6.7716000000000003</v>
      </c>
    </row>
    <row r="244" spans="1:84" ht="44.25" customHeight="1" thickBot="1" x14ac:dyDescent="0.35">
      <c r="A244" s="603" t="s">
        <v>2104</v>
      </c>
      <c r="B244" s="602" t="s">
        <v>2234</v>
      </c>
      <c r="C244" s="491">
        <f>ROUND(P244,0)</f>
        <v>99</v>
      </c>
      <c r="D244" s="491" t="s">
        <v>2117</v>
      </c>
      <c r="E244" s="601">
        <v>0</v>
      </c>
      <c r="F244" s="600">
        <f>C244*E244</f>
        <v>0</v>
      </c>
      <c r="H244" s="575">
        <v>74.540000000000006</v>
      </c>
      <c r="I244" s="499">
        <v>89.79</v>
      </c>
      <c r="J244" s="499"/>
      <c r="K244" s="499"/>
      <c r="L244" s="499"/>
      <c r="M244" s="604">
        <f>SUM(H244:L244)</f>
        <v>164.33</v>
      </c>
      <c r="N244" s="499"/>
      <c r="O244" s="499">
        <v>0.6</v>
      </c>
      <c r="P244" s="604">
        <f>M244*O244</f>
        <v>98.597999999999999</v>
      </c>
      <c r="Q244" s="499"/>
      <c r="R244" s="499"/>
      <c r="S244" s="485"/>
      <c r="T244" s="485"/>
      <c r="U244" s="485"/>
      <c r="W244" s="485"/>
      <c r="X244" s="485"/>
      <c r="Y244" s="485"/>
      <c r="Z244" s="485"/>
      <c r="AA244" s="485"/>
      <c r="AB244" s="485"/>
      <c r="BJ244" s="485"/>
      <c r="BK244" s="485"/>
      <c r="BL244" s="485"/>
      <c r="BM244" s="485"/>
      <c r="BN244" s="485"/>
      <c r="BO244" s="485"/>
      <c r="CA244" s="485">
        <v>1</v>
      </c>
      <c r="CB244" s="485">
        <v>0.5</v>
      </c>
      <c r="CC244" s="485">
        <v>5.98</v>
      </c>
      <c r="CD244" s="485">
        <v>0.45</v>
      </c>
      <c r="CE244" s="485">
        <v>0.45</v>
      </c>
      <c r="CF244" s="485">
        <f t="shared" si="3"/>
        <v>0.6054750000000001</v>
      </c>
    </row>
    <row r="245" spans="1:84" s="499" customFormat="1" ht="17.25" customHeight="1" thickTop="1" x14ac:dyDescent="0.3">
      <c r="A245" s="504"/>
      <c r="B245" s="503" t="s">
        <v>2215</v>
      </c>
      <c r="C245" s="502"/>
      <c r="D245" s="502"/>
      <c r="E245" s="501"/>
      <c r="F245" s="500"/>
    </row>
    <row r="246" spans="1:84" ht="17.25" customHeight="1" x14ac:dyDescent="0.3">
      <c r="A246" s="603"/>
      <c r="B246" s="608" t="s">
        <v>2235</v>
      </c>
      <c r="C246" s="491"/>
      <c r="D246" s="491"/>
      <c r="E246" s="607"/>
      <c r="F246" s="606"/>
      <c r="I246" s="485"/>
      <c r="J246" s="495"/>
      <c r="K246" s="495"/>
      <c r="L246" s="495"/>
      <c r="M246" s="495"/>
      <c r="N246" s="495"/>
      <c r="P246" s="485"/>
      <c r="Q246" s="485"/>
      <c r="R246" s="485"/>
      <c r="S246" s="485"/>
      <c r="T246" s="485"/>
      <c r="U246" s="485"/>
      <c r="W246" s="485"/>
      <c r="X246" s="485"/>
      <c r="Y246" s="485"/>
      <c r="Z246" s="485"/>
      <c r="AA246" s="485"/>
      <c r="AB246" s="485"/>
      <c r="CA246" s="485">
        <v>1</v>
      </c>
      <c r="CB246" s="485">
        <v>1</v>
      </c>
      <c r="CC246" s="485">
        <v>6.75</v>
      </c>
      <c r="CD246" s="485">
        <v>1</v>
      </c>
      <c r="CE246" s="485">
        <v>0.45</v>
      </c>
      <c r="CF246" s="485">
        <f t="shared" ref="CF246:CF256" si="4">CA246*CB246*CC246*CD246*CE246</f>
        <v>3.0375000000000001</v>
      </c>
    </row>
    <row r="247" spans="1:84" ht="17.25" customHeight="1" x14ac:dyDescent="0.3">
      <c r="A247" s="603"/>
      <c r="B247" s="610" t="s">
        <v>2236</v>
      </c>
      <c r="C247" s="491"/>
      <c r="D247" s="491"/>
      <c r="E247" s="607"/>
      <c r="F247" s="606"/>
      <c r="I247" s="485"/>
      <c r="J247" s="485"/>
      <c r="K247" s="485"/>
      <c r="L247" s="485"/>
      <c r="M247" s="485"/>
      <c r="N247" s="485"/>
      <c r="P247" s="485"/>
      <c r="Q247" s="485"/>
      <c r="R247" s="485"/>
      <c r="S247" s="485"/>
      <c r="T247" s="485"/>
      <c r="U247" s="485"/>
      <c r="W247" s="485"/>
      <c r="X247" s="485"/>
      <c r="Y247" s="485"/>
      <c r="Z247" s="485"/>
      <c r="AA247" s="485"/>
      <c r="AB247" s="485"/>
      <c r="CA247" s="485">
        <v>1</v>
      </c>
      <c r="CB247" s="485">
        <v>0.5</v>
      </c>
      <c r="CC247" s="485">
        <v>66.88</v>
      </c>
      <c r="CD247" s="485">
        <v>0.45</v>
      </c>
      <c r="CE247" s="485">
        <v>0.45</v>
      </c>
      <c r="CF247" s="485">
        <f t="shared" si="4"/>
        <v>6.7716000000000003</v>
      </c>
    </row>
    <row r="248" spans="1:84" ht="33" customHeight="1" thickBot="1" x14ac:dyDescent="0.35">
      <c r="A248" s="603" t="s">
        <v>2107</v>
      </c>
      <c r="B248" s="602" t="s">
        <v>2237</v>
      </c>
      <c r="C248" s="491">
        <f>ROUND(H248,0)</f>
        <v>164</v>
      </c>
      <c r="D248" s="491" t="s">
        <v>2106</v>
      </c>
      <c r="E248" s="601">
        <v>0</v>
      </c>
      <c r="F248" s="600">
        <f>C248*E248</f>
        <v>0</v>
      </c>
      <c r="H248" s="611">
        <f>M241</f>
        <v>164.33</v>
      </c>
      <c r="I248" s="485"/>
      <c r="J248" s="495"/>
      <c r="K248" s="495"/>
      <c r="L248" s="495"/>
      <c r="M248" s="495"/>
      <c r="N248" s="495"/>
      <c r="P248" s="485"/>
      <c r="Q248" s="485"/>
      <c r="R248" s="485"/>
      <c r="S248" s="485"/>
      <c r="T248" s="485"/>
      <c r="U248" s="485"/>
      <c r="W248" s="485"/>
      <c r="X248" s="485"/>
      <c r="Y248" s="485"/>
      <c r="Z248" s="485"/>
      <c r="AA248" s="485"/>
      <c r="AB248" s="485"/>
      <c r="BJ248" s="485"/>
      <c r="BK248" s="485"/>
      <c r="BL248" s="485"/>
      <c r="BM248" s="485"/>
      <c r="BN248" s="485"/>
      <c r="BO248" s="485"/>
      <c r="CA248" s="485">
        <v>1</v>
      </c>
      <c r="CB248" s="485">
        <v>0.5</v>
      </c>
      <c r="CC248" s="485">
        <v>5.98</v>
      </c>
      <c r="CD248" s="485">
        <v>0.45</v>
      </c>
      <c r="CE248" s="485">
        <v>0.45</v>
      </c>
      <c r="CF248" s="485">
        <f t="shared" si="4"/>
        <v>0.6054750000000001</v>
      </c>
    </row>
    <row r="249" spans="1:84" ht="17.25" customHeight="1" thickTop="1" x14ac:dyDescent="0.3">
      <c r="A249" s="603"/>
      <c r="B249" s="608" t="s">
        <v>2238</v>
      </c>
      <c r="C249" s="491"/>
      <c r="D249" s="491"/>
      <c r="E249" s="607"/>
      <c r="F249" s="606"/>
      <c r="I249" s="485"/>
      <c r="J249" s="495"/>
      <c r="K249" s="495"/>
      <c r="L249" s="495"/>
      <c r="M249" s="495"/>
      <c r="N249" s="495"/>
      <c r="P249" s="485"/>
      <c r="Q249" s="485"/>
      <c r="R249" s="485"/>
      <c r="S249" s="485"/>
      <c r="T249" s="485"/>
      <c r="U249" s="485"/>
      <c r="W249" s="485"/>
      <c r="X249" s="485"/>
      <c r="Y249" s="485"/>
      <c r="Z249" s="485"/>
      <c r="AA249" s="485"/>
      <c r="AB249" s="485"/>
      <c r="CA249" s="485">
        <v>1</v>
      </c>
      <c r="CB249" s="485">
        <v>1</v>
      </c>
      <c r="CC249" s="485">
        <v>6.75</v>
      </c>
      <c r="CD249" s="485">
        <v>1</v>
      </c>
      <c r="CE249" s="485">
        <v>0.45</v>
      </c>
      <c r="CF249" s="485">
        <f t="shared" si="4"/>
        <v>3.0375000000000001</v>
      </c>
    </row>
    <row r="250" spans="1:84" ht="17.25" customHeight="1" x14ac:dyDescent="0.3">
      <c r="A250" s="603"/>
      <c r="B250" s="610" t="s">
        <v>2236</v>
      </c>
      <c r="C250" s="491"/>
      <c r="D250" s="491"/>
      <c r="E250" s="607"/>
      <c r="F250" s="606"/>
      <c r="I250" s="485"/>
      <c r="J250" s="485"/>
      <c r="K250" s="485"/>
      <c r="L250" s="485"/>
      <c r="M250" s="485"/>
      <c r="N250" s="485"/>
      <c r="P250" s="485"/>
      <c r="Q250" s="485"/>
      <c r="R250" s="485"/>
      <c r="S250" s="485"/>
      <c r="T250" s="485"/>
      <c r="U250" s="485"/>
      <c r="W250" s="485"/>
      <c r="X250" s="485"/>
      <c r="Y250" s="485"/>
      <c r="Z250" s="485"/>
      <c r="AA250" s="485"/>
      <c r="AB250" s="485"/>
      <c r="CA250" s="485">
        <v>1</v>
      </c>
      <c r="CB250" s="485">
        <v>0.5</v>
      </c>
      <c r="CC250" s="485">
        <v>66.88</v>
      </c>
      <c r="CD250" s="485">
        <v>0.45</v>
      </c>
      <c r="CE250" s="485">
        <v>0.45</v>
      </c>
      <c r="CF250" s="485">
        <f t="shared" si="4"/>
        <v>6.7716000000000003</v>
      </c>
    </row>
    <row r="251" spans="1:84" ht="35.25" customHeight="1" x14ac:dyDescent="0.3">
      <c r="A251" s="603" t="s">
        <v>2111</v>
      </c>
      <c r="B251" s="602" t="s">
        <v>2239</v>
      </c>
      <c r="C251" s="491">
        <f>C248</f>
        <v>164</v>
      </c>
      <c r="D251" s="491" t="s">
        <v>2106</v>
      </c>
      <c r="E251" s="601">
        <v>0</v>
      </c>
      <c r="F251" s="600">
        <f>C251*E251</f>
        <v>0</v>
      </c>
      <c r="I251" s="485"/>
      <c r="J251" s="495"/>
      <c r="K251" s="495"/>
      <c r="L251" s="495"/>
      <c r="M251" s="495"/>
      <c r="N251" s="495"/>
      <c r="P251" s="485"/>
      <c r="Q251" s="485"/>
      <c r="R251" s="485"/>
      <c r="S251" s="485"/>
      <c r="T251" s="485"/>
      <c r="U251" s="485"/>
      <c r="W251" s="485"/>
      <c r="X251" s="485"/>
      <c r="Y251" s="485"/>
      <c r="Z251" s="485"/>
      <c r="AA251" s="485"/>
      <c r="AB251" s="485"/>
      <c r="BJ251" s="485"/>
      <c r="BK251" s="485"/>
      <c r="BL251" s="485"/>
      <c r="BM251" s="485"/>
      <c r="BN251" s="485"/>
      <c r="BO251" s="485"/>
      <c r="CA251" s="485">
        <v>1</v>
      </c>
      <c r="CB251" s="485">
        <v>0.5</v>
      </c>
      <c r="CC251" s="485">
        <v>5.98</v>
      </c>
      <c r="CD251" s="485">
        <v>0.45</v>
      </c>
      <c r="CE251" s="485">
        <v>0.45</v>
      </c>
      <c r="CF251" s="485">
        <f t="shared" si="4"/>
        <v>0.6054750000000001</v>
      </c>
    </row>
    <row r="252" spans="1:84" ht="17.25" customHeight="1" x14ac:dyDescent="0.3">
      <c r="A252" s="603"/>
      <c r="B252" s="608" t="s">
        <v>2240</v>
      </c>
      <c r="C252" s="491"/>
      <c r="D252" s="491"/>
      <c r="E252" s="607"/>
      <c r="F252" s="606"/>
      <c r="I252" s="485"/>
      <c r="J252" s="495"/>
      <c r="K252" s="495"/>
      <c r="L252" s="495"/>
      <c r="M252" s="495"/>
      <c r="N252" s="495"/>
      <c r="P252" s="485"/>
      <c r="Q252" s="485"/>
      <c r="R252" s="485"/>
      <c r="S252" s="485"/>
      <c r="T252" s="485"/>
      <c r="U252" s="485"/>
      <c r="W252" s="485"/>
      <c r="X252" s="485"/>
      <c r="Y252" s="485"/>
      <c r="Z252" s="485"/>
      <c r="AA252" s="485"/>
      <c r="AB252" s="485"/>
      <c r="CA252" s="485">
        <v>1</v>
      </c>
      <c r="CB252" s="485">
        <v>1</v>
      </c>
      <c r="CC252" s="485">
        <v>6.75</v>
      </c>
      <c r="CD252" s="485">
        <v>1</v>
      </c>
      <c r="CE252" s="485">
        <v>0.45</v>
      </c>
      <c r="CF252" s="485">
        <f t="shared" si="4"/>
        <v>3.0375000000000001</v>
      </c>
    </row>
    <row r="253" spans="1:84" ht="17.25" customHeight="1" x14ac:dyDescent="0.3">
      <c r="A253" s="603"/>
      <c r="B253" s="610" t="s">
        <v>2236</v>
      </c>
      <c r="C253" s="491"/>
      <c r="D253" s="491"/>
      <c r="E253" s="607"/>
      <c r="F253" s="606"/>
      <c r="I253" s="485"/>
      <c r="J253" s="485"/>
      <c r="K253" s="485"/>
      <c r="L253" s="485"/>
      <c r="M253" s="485"/>
      <c r="N253" s="485"/>
      <c r="P253" s="485"/>
      <c r="Q253" s="485"/>
      <c r="R253" s="485"/>
      <c r="S253" s="485"/>
      <c r="T253" s="485"/>
      <c r="U253" s="485"/>
      <c r="W253" s="485"/>
      <c r="X253" s="485"/>
      <c r="Y253" s="485"/>
      <c r="Z253" s="485"/>
      <c r="AA253" s="485"/>
      <c r="AB253" s="485"/>
      <c r="CA253" s="485">
        <v>1</v>
      </c>
      <c r="CB253" s="485">
        <v>0.5</v>
      </c>
      <c r="CC253" s="485">
        <v>66.88</v>
      </c>
      <c r="CD253" s="485">
        <v>0.45</v>
      </c>
      <c r="CE253" s="485">
        <v>0.45</v>
      </c>
      <c r="CF253" s="485">
        <f t="shared" si="4"/>
        <v>6.7716000000000003</v>
      </c>
    </row>
    <row r="254" spans="1:84" ht="33" customHeight="1" x14ac:dyDescent="0.3">
      <c r="A254" s="603" t="s">
        <v>2113</v>
      </c>
      <c r="B254" s="602" t="s">
        <v>2241</v>
      </c>
      <c r="C254" s="491">
        <f>C248</f>
        <v>164</v>
      </c>
      <c r="D254" s="491" t="s">
        <v>2106</v>
      </c>
      <c r="E254" s="601">
        <v>0</v>
      </c>
      <c r="F254" s="600">
        <f>C254*E254</f>
        <v>0</v>
      </c>
      <c r="I254" s="485"/>
      <c r="J254" s="495"/>
      <c r="K254" s="495"/>
      <c r="L254" s="495"/>
      <c r="M254" s="495"/>
      <c r="N254" s="495"/>
      <c r="P254" s="485"/>
      <c r="Q254" s="485"/>
      <c r="R254" s="485"/>
      <c r="S254" s="485"/>
      <c r="T254" s="485"/>
      <c r="U254" s="485"/>
      <c r="W254" s="485"/>
      <c r="X254" s="485"/>
      <c r="Y254" s="485"/>
      <c r="Z254" s="485"/>
      <c r="AA254" s="485"/>
      <c r="AB254" s="485"/>
      <c r="BJ254" s="485"/>
      <c r="BK254" s="485"/>
      <c r="BL254" s="485"/>
      <c r="BM254" s="485"/>
      <c r="BN254" s="485"/>
      <c r="BO254" s="485"/>
      <c r="CA254" s="485">
        <v>1</v>
      </c>
      <c r="CB254" s="485">
        <v>0.5</v>
      </c>
      <c r="CC254" s="485">
        <v>5.98</v>
      </c>
      <c r="CD254" s="485">
        <v>0.45</v>
      </c>
      <c r="CE254" s="485">
        <v>0.45</v>
      </c>
      <c r="CF254" s="485">
        <f t="shared" si="4"/>
        <v>0.6054750000000001</v>
      </c>
    </row>
    <row r="255" spans="1:84" ht="17.25" customHeight="1" x14ac:dyDescent="0.3">
      <c r="A255" s="603"/>
      <c r="B255" s="610" t="s">
        <v>2259</v>
      </c>
      <c r="C255" s="491"/>
      <c r="D255" s="491"/>
      <c r="E255" s="607"/>
      <c r="F255" s="606"/>
      <c r="I255" s="485"/>
      <c r="J255" s="485"/>
      <c r="K255" s="485"/>
      <c r="L255" s="485"/>
      <c r="M255" s="485"/>
      <c r="N255" s="485"/>
      <c r="P255" s="485"/>
      <c r="Q255" s="485"/>
      <c r="R255" s="485"/>
      <c r="S255" s="485"/>
      <c r="T255" s="485"/>
      <c r="U255" s="485"/>
      <c r="W255" s="485"/>
      <c r="X255" s="485"/>
      <c r="Y255" s="485"/>
      <c r="Z255" s="485"/>
      <c r="AA255" s="485"/>
      <c r="AB255" s="485"/>
      <c r="CA255" s="485">
        <v>1</v>
      </c>
      <c r="CB255" s="485">
        <v>0.5</v>
      </c>
      <c r="CC255" s="485">
        <v>66.88</v>
      </c>
      <c r="CD255" s="485">
        <v>0.45</v>
      </c>
      <c r="CE255" s="485">
        <v>0.45</v>
      </c>
      <c r="CF255" s="485">
        <f t="shared" si="4"/>
        <v>6.7716000000000003</v>
      </c>
    </row>
    <row r="256" spans="1:84" ht="17.25" customHeight="1" x14ac:dyDescent="0.3">
      <c r="A256" s="603" t="s">
        <v>2115</v>
      </c>
      <c r="B256" s="602" t="s">
        <v>2243</v>
      </c>
      <c r="C256" s="491">
        <v>15</v>
      </c>
      <c r="D256" s="491" t="s">
        <v>1845</v>
      </c>
      <c r="E256" s="601">
        <v>0</v>
      </c>
      <c r="F256" s="600">
        <f>C256*E256</f>
        <v>0</v>
      </c>
      <c r="I256" s="485"/>
      <c r="J256" s="495"/>
      <c r="K256" s="495"/>
      <c r="L256" s="495"/>
      <c r="M256" s="495"/>
      <c r="N256" s="495"/>
      <c r="P256" s="485"/>
      <c r="Q256" s="485"/>
      <c r="R256" s="485"/>
      <c r="S256" s="485"/>
      <c r="T256" s="485"/>
      <c r="U256" s="485"/>
      <c r="W256" s="485"/>
      <c r="X256" s="485"/>
      <c r="Y256" s="485"/>
      <c r="Z256" s="485"/>
      <c r="AA256" s="485"/>
      <c r="AB256" s="485"/>
      <c r="BJ256" s="485"/>
      <c r="BK256" s="485"/>
      <c r="BL256" s="485"/>
      <c r="BM256" s="485"/>
      <c r="BN256" s="485"/>
      <c r="BO256" s="485"/>
      <c r="CA256" s="485">
        <v>1</v>
      </c>
      <c r="CB256" s="485">
        <v>0.5</v>
      </c>
      <c r="CC256" s="485">
        <v>5.98</v>
      </c>
      <c r="CD256" s="485">
        <v>0.45</v>
      </c>
      <c r="CE256" s="485">
        <v>0.45</v>
      </c>
      <c r="CF256" s="485">
        <f t="shared" si="4"/>
        <v>0.6054750000000001</v>
      </c>
    </row>
    <row r="257" spans="1:6" ht="17.25" customHeight="1" x14ac:dyDescent="0.3">
      <c r="A257" s="603"/>
      <c r="B257" s="612"/>
      <c r="C257" s="491"/>
      <c r="D257" s="491"/>
      <c r="E257" s="607"/>
      <c r="F257" s="606"/>
    </row>
    <row r="258" spans="1:6" ht="17.25" customHeight="1" x14ac:dyDescent="0.3">
      <c r="A258" s="603"/>
      <c r="B258" s="612"/>
      <c r="C258" s="491"/>
      <c r="D258" s="491"/>
      <c r="E258" s="607"/>
      <c r="F258" s="606"/>
    </row>
    <row r="259" spans="1:6" ht="17.25" customHeight="1" x14ac:dyDescent="0.3">
      <c r="A259" s="603"/>
      <c r="B259" s="612"/>
      <c r="C259" s="491"/>
      <c r="D259" s="491"/>
      <c r="E259" s="607"/>
      <c r="F259" s="606"/>
    </row>
    <row r="260" spans="1:6" ht="17.25" customHeight="1" x14ac:dyDescent="0.3">
      <c r="A260" s="603"/>
      <c r="B260" s="612"/>
      <c r="C260" s="491"/>
      <c r="D260" s="491"/>
      <c r="E260" s="607"/>
      <c r="F260" s="606"/>
    </row>
    <row r="261" spans="1:6" ht="17.25" customHeight="1" x14ac:dyDescent="0.3">
      <c r="A261" s="603"/>
      <c r="B261" s="612"/>
      <c r="C261" s="491"/>
      <c r="D261" s="491"/>
      <c r="E261" s="607"/>
      <c r="F261" s="606"/>
    </row>
    <row r="262" spans="1:6" ht="17.25" customHeight="1" x14ac:dyDescent="0.3">
      <c r="A262" s="603"/>
      <c r="B262" s="612"/>
      <c r="C262" s="491"/>
      <c r="D262" s="491"/>
      <c r="E262" s="607"/>
      <c r="F262" s="606"/>
    </row>
    <row r="263" spans="1:6" ht="17.25" customHeight="1" x14ac:dyDescent="0.3">
      <c r="A263" s="603"/>
      <c r="B263" s="612"/>
      <c r="C263" s="491"/>
      <c r="D263" s="491"/>
      <c r="E263" s="607"/>
      <c r="F263" s="606"/>
    </row>
    <row r="264" spans="1:6" ht="17.25" customHeight="1" x14ac:dyDescent="0.3">
      <c r="A264" s="603"/>
      <c r="B264" s="612"/>
      <c r="C264" s="491"/>
      <c r="D264" s="491"/>
      <c r="E264" s="607"/>
      <c r="F264" s="606"/>
    </row>
    <row r="265" spans="1:6" ht="17.25" customHeight="1" x14ac:dyDescent="0.3">
      <c r="A265" s="603"/>
      <c r="B265" s="612"/>
      <c r="C265" s="491"/>
      <c r="D265" s="491"/>
      <c r="E265" s="607"/>
      <c r="F265" s="606"/>
    </row>
    <row r="266" spans="1:6" ht="17.25" customHeight="1" x14ac:dyDescent="0.3">
      <c r="A266" s="603"/>
      <c r="B266" s="612"/>
      <c r="C266" s="491"/>
      <c r="D266" s="491"/>
      <c r="E266" s="607"/>
      <c r="F266" s="606"/>
    </row>
    <row r="267" spans="1:6" ht="17.25" customHeight="1" x14ac:dyDescent="0.3">
      <c r="A267" s="603"/>
      <c r="B267" s="612"/>
      <c r="C267" s="491"/>
      <c r="D267" s="491"/>
      <c r="E267" s="607"/>
      <c r="F267" s="606"/>
    </row>
    <row r="268" spans="1:6" ht="17.25" customHeight="1" x14ac:dyDescent="0.3">
      <c r="A268" s="603"/>
      <c r="B268" s="612"/>
      <c r="C268" s="491"/>
      <c r="D268" s="491"/>
      <c r="E268" s="607"/>
      <c r="F268" s="606"/>
    </row>
    <row r="269" spans="1:6" ht="17.25" customHeight="1" x14ac:dyDescent="0.3">
      <c r="A269" s="603"/>
      <c r="B269" s="612"/>
      <c r="C269" s="491"/>
      <c r="D269" s="491"/>
      <c r="E269" s="607"/>
      <c r="F269" s="606"/>
    </row>
    <row r="270" spans="1:6" ht="17.25" customHeight="1" x14ac:dyDescent="0.3">
      <c r="A270" s="603"/>
      <c r="B270" s="612"/>
      <c r="C270" s="491"/>
      <c r="D270" s="491"/>
      <c r="E270" s="607"/>
      <c r="F270" s="606"/>
    </row>
    <row r="271" spans="1:6" ht="17.25" customHeight="1" x14ac:dyDescent="0.3">
      <c r="A271" s="603"/>
      <c r="B271" s="612"/>
      <c r="C271" s="491"/>
      <c r="D271" s="491"/>
      <c r="E271" s="607"/>
      <c r="F271" s="606"/>
    </row>
    <row r="272" spans="1:6" ht="17.25" customHeight="1" x14ac:dyDescent="0.3">
      <c r="A272" s="603"/>
      <c r="B272" s="612"/>
      <c r="C272" s="491"/>
      <c r="D272" s="491"/>
      <c r="E272" s="607"/>
      <c r="F272" s="606"/>
    </row>
    <row r="273" spans="1:84" ht="17.25" customHeight="1" x14ac:dyDescent="0.3">
      <c r="A273" s="603"/>
      <c r="B273" s="610"/>
      <c r="C273" s="491"/>
      <c r="D273" s="491"/>
      <c r="E273" s="601"/>
      <c r="F273" s="600"/>
      <c r="U273" s="485"/>
    </row>
    <row r="274" spans="1:84" ht="28.5" customHeight="1" x14ac:dyDescent="0.3">
      <c r="A274" s="596"/>
      <c r="B274" s="595"/>
      <c r="C274" s="595"/>
      <c r="D274" s="595"/>
      <c r="E274" s="594" t="s">
        <v>2140</v>
      </c>
      <c r="F274" s="593">
        <f>SUM(F239:F273)</f>
        <v>0</v>
      </c>
    </row>
    <row r="275" spans="1:84" ht="28.5" customHeight="1" x14ac:dyDescent="0.3">
      <c r="A275" s="484" t="str">
        <f>A1</f>
        <v>DJA 2023 0208 - ORE Test Rig Enabling</v>
      </c>
      <c r="B275" s="592"/>
      <c r="C275" s="592"/>
      <c r="D275" s="592"/>
      <c r="E275" s="591"/>
      <c r="F275" s="590"/>
    </row>
    <row r="276" spans="1:84" ht="28.5" customHeight="1" x14ac:dyDescent="0.3">
      <c r="A276" s="589"/>
      <c r="B276" s="588"/>
      <c r="C276" s="587" t="s">
        <v>1629</v>
      </c>
      <c r="D276" s="587" t="s">
        <v>1630</v>
      </c>
      <c r="E276" s="586" t="s">
        <v>1631</v>
      </c>
      <c r="F276" s="585" t="s">
        <v>2091</v>
      </c>
    </row>
    <row r="277" spans="1:84" ht="17.25" customHeight="1" x14ac:dyDescent="0.3">
      <c r="A277" s="603"/>
      <c r="B277" s="612" t="s">
        <v>2260</v>
      </c>
      <c r="C277" s="491"/>
      <c r="D277" s="491"/>
      <c r="E277" s="607"/>
      <c r="F277" s="606"/>
    </row>
    <row r="278" spans="1:84" s="499" customFormat="1" ht="17.25" customHeight="1" x14ac:dyDescent="0.3">
      <c r="A278" s="504"/>
      <c r="B278" s="503" t="s">
        <v>2211</v>
      </c>
      <c r="C278" s="502"/>
      <c r="D278" s="502"/>
      <c r="E278" s="501"/>
      <c r="F278" s="500"/>
    </row>
    <row r="279" spans="1:84" ht="18" customHeight="1" x14ac:dyDescent="0.3">
      <c r="A279" s="603"/>
      <c r="B279" s="608" t="s">
        <v>2212</v>
      </c>
      <c r="C279" s="491"/>
      <c r="D279" s="491"/>
      <c r="E279" s="607"/>
      <c r="F279" s="606"/>
      <c r="I279" s="485"/>
      <c r="J279" s="495"/>
      <c r="K279" s="495"/>
      <c r="L279" s="495"/>
      <c r="M279" s="495"/>
      <c r="N279" s="495"/>
      <c r="P279" s="485"/>
      <c r="Q279" s="485"/>
      <c r="R279" s="485"/>
      <c r="S279" s="485"/>
      <c r="T279" s="485"/>
      <c r="U279" s="485"/>
      <c r="W279" s="485"/>
      <c r="X279" s="485"/>
      <c r="Y279" s="485"/>
      <c r="Z279" s="485"/>
      <c r="AA279" s="485"/>
      <c r="AB279" s="485"/>
      <c r="CA279" s="485">
        <v>1</v>
      </c>
      <c r="CB279" s="485">
        <v>1</v>
      </c>
      <c r="CC279" s="485">
        <v>6.75</v>
      </c>
      <c r="CD279" s="485">
        <v>1</v>
      </c>
      <c r="CE279" s="485">
        <v>0.45</v>
      </c>
      <c r="CF279" s="485">
        <f>CA279*CB279*CC279*CD279*CE279</f>
        <v>3.0375000000000001</v>
      </c>
    </row>
    <row r="280" spans="1:84" ht="17.25" customHeight="1" x14ac:dyDescent="0.3">
      <c r="A280" s="603"/>
      <c r="B280" s="610" t="s">
        <v>2213</v>
      </c>
      <c r="C280" s="491"/>
      <c r="D280" s="491"/>
      <c r="E280" s="607"/>
      <c r="F280" s="606"/>
      <c r="I280" s="485"/>
      <c r="J280" s="485"/>
      <c r="K280" s="485"/>
      <c r="L280" s="485"/>
      <c r="M280" s="485"/>
      <c r="N280" s="485"/>
      <c r="P280" s="485"/>
      <c r="Q280" s="485"/>
      <c r="R280" s="485"/>
      <c r="S280" s="485"/>
      <c r="T280" s="485"/>
      <c r="U280" s="485"/>
      <c r="W280" s="485"/>
      <c r="X280" s="485"/>
      <c r="Y280" s="485"/>
      <c r="Z280" s="485"/>
      <c r="AA280" s="485"/>
      <c r="AB280" s="485"/>
      <c r="CA280" s="485">
        <v>1</v>
      </c>
      <c r="CB280" s="485">
        <v>0.5</v>
      </c>
      <c r="CC280" s="485">
        <v>66.88</v>
      </c>
      <c r="CD280" s="485">
        <v>0.45</v>
      </c>
      <c r="CE280" s="485">
        <v>0.45</v>
      </c>
      <c r="CF280" s="485">
        <f>CA280*CB280*CC280*CD280*CE280</f>
        <v>6.7716000000000003</v>
      </c>
    </row>
    <row r="281" spans="1:84" ht="44.25" customHeight="1" thickBot="1" x14ac:dyDescent="0.35">
      <c r="A281" s="603" t="s">
        <v>2099</v>
      </c>
      <c r="B281" s="602" t="s">
        <v>2214</v>
      </c>
      <c r="C281" s="491">
        <f>ROUND(P281,0)</f>
        <v>3</v>
      </c>
      <c r="D281" s="491" t="s">
        <v>2117</v>
      </c>
      <c r="E281" s="601">
        <v>0</v>
      </c>
      <c r="F281" s="600">
        <f>C281*E281</f>
        <v>0</v>
      </c>
      <c r="H281" s="575">
        <v>15.42</v>
      </c>
      <c r="I281" s="575">
        <v>16.79</v>
      </c>
      <c r="N281" s="611">
        <f>SUM(H281:M281)</f>
        <v>32.21</v>
      </c>
      <c r="O281" s="575">
        <v>0.1</v>
      </c>
      <c r="P281" s="611">
        <f>N281*O281</f>
        <v>3.2210000000000001</v>
      </c>
      <c r="S281" s="485"/>
      <c r="T281" s="485"/>
      <c r="U281" s="485"/>
      <c r="W281" s="485"/>
      <c r="X281" s="485"/>
      <c r="Y281" s="485"/>
      <c r="Z281" s="485"/>
      <c r="AA281" s="485"/>
      <c r="AB281" s="485"/>
      <c r="BJ281" s="485"/>
      <c r="BK281" s="485"/>
      <c r="BL281" s="485"/>
      <c r="BM281" s="485"/>
      <c r="BN281" s="485"/>
      <c r="BO281" s="485"/>
      <c r="CA281" s="485">
        <v>1</v>
      </c>
      <c r="CB281" s="485">
        <v>0.5</v>
      </c>
      <c r="CC281" s="485">
        <v>5.98</v>
      </c>
      <c r="CD281" s="485">
        <v>0.45</v>
      </c>
      <c r="CE281" s="485">
        <v>0.45</v>
      </c>
      <c r="CF281" s="485">
        <f>CA281*CB281*CC281*CD281*CE281</f>
        <v>0.6054750000000001</v>
      </c>
    </row>
    <row r="282" spans="1:84" ht="17.25" customHeight="1" thickTop="1" x14ac:dyDescent="0.3">
      <c r="A282" s="603"/>
      <c r="B282" s="503" t="s">
        <v>2215</v>
      </c>
      <c r="C282" s="491"/>
      <c r="D282" s="491"/>
      <c r="E282" s="607"/>
      <c r="F282" s="606"/>
    </row>
    <row r="283" spans="1:84" ht="17.25" customHeight="1" x14ac:dyDescent="0.3">
      <c r="A283" s="603"/>
      <c r="B283" s="608" t="s">
        <v>2216</v>
      </c>
      <c r="C283" s="491"/>
      <c r="D283" s="491"/>
      <c r="E283" s="607"/>
      <c r="F283" s="606"/>
      <c r="I283" s="485"/>
      <c r="J283" s="495"/>
      <c r="K283" s="495"/>
      <c r="L283" s="495"/>
      <c r="M283" s="495"/>
      <c r="N283" s="495"/>
      <c r="Q283" s="485"/>
      <c r="R283" s="485"/>
      <c r="S283" s="485"/>
      <c r="T283" s="485"/>
      <c r="U283" s="485"/>
      <c r="W283" s="485"/>
      <c r="X283" s="485"/>
      <c r="Y283" s="485"/>
      <c r="Z283" s="485"/>
      <c r="AA283" s="485"/>
      <c r="AB283" s="485"/>
      <c r="CA283" s="485">
        <v>1</v>
      </c>
      <c r="CB283" s="485">
        <v>1</v>
      </c>
      <c r="CC283" s="485">
        <v>6.75</v>
      </c>
      <c r="CD283" s="485">
        <v>1</v>
      </c>
      <c r="CE283" s="485">
        <v>0.45</v>
      </c>
      <c r="CF283" s="485">
        <f t="shared" ref="CF283:CF290" si="5">CA283*CB283*CC283*CD283*CE283</f>
        <v>3.0375000000000001</v>
      </c>
    </row>
    <row r="284" spans="1:84" ht="17.25" customHeight="1" x14ac:dyDescent="0.3">
      <c r="A284" s="603"/>
      <c r="B284" s="610" t="s">
        <v>2217</v>
      </c>
      <c r="C284" s="491"/>
      <c r="D284" s="491"/>
      <c r="E284" s="607"/>
      <c r="F284" s="606"/>
      <c r="I284" s="485"/>
      <c r="J284" s="485"/>
      <c r="K284" s="485"/>
      <c r="L284" s="485"/>
      <c r="M284" s="485"/>
      <c r="N284" s="485"/>
      <c r="P284" s="485"/>
      <c r="Q284" s="485"/>
      <c r="R284" s="485"/>
      <c r="S284" s="485"/>
      <c r="T284" s="485"/>
      <c r="U284" s="485"/>
      <c r="W284" s="485"/>
      <c r="X284" s="485"/>
      <c r="Y284" s="485"/>
      <c r="Z284" s="485"/>
      <c r="AA284" s="485"/>
      <c r="AB284" s="485"/>
      <c r="CA284" s="485">
        <v>1</v>
      </c>
      <c r="CB284" s="485">
        <v>0.5</v>
      </c>
      <c r="CC284" s="485">
        <v>66.88</v>
      </c>
      <c r="CD284" s="485">
        <v>0.45</v>
      </c>
      <c r="CE284" s="485">
        <v>0.45</v>
      </c>
      <c r="CF284" s="485">
        <f t="shared" si="5"/>
        <v>6.7716000000000003</v>
      </c>
    </row>
    <row r="285" spans="1:84" ht="33" customHeight="1" thickBot="1" x14ac:dyDescent="0.35">
      <c r="A285" s="603" t="s">
        <v>2104</v>
      </c>
      <c r="B285" s="602" t="s">
        <v>2218</v>
      </c>
      <c r="C285" s="491">
        <f>ROUND(H285,0)</f>
        <v>32</v>
      </c>
      <c r="D285" s="491" t="s">
        <v>2106</v>
      </c>
      <c r="E285" s="601">
        <v>0</v>
      </c>
      <c r="F285" s="600">
        <f>C285*E285</f>
        <v>0</v>
      </c>
      <c r="H285" s="611">
        <f>N281</f>
        <v>32.21</v>
      </c>
      <c r="I285" s="485"/>
      <c r="J285" s="495"/>
      <c r="K285" s="495"/>
      <c r="L285" s="495"/>
      <c r="M285" s="495"/>
      <c r="N285" s="495"/>
      <c r="P285" s="485"/>
      <c r="Q285" s="485"/>
      <c r="R285" s="485"/>
      <c r="S285" s="485"/>
      <c r="T285" s="485"/>
      <c r="U285" s="485"/>
      <c r="W285" s="485"/>
      <c r="X285" s="485"/>
      <c r="Y285" s="485"/>
      <c r="Z285" s="485"/>
      <c r="AA285" s="485"/>
      <c r="AB285" s="485"/>
      <c r="BJ285" s="485"/>
      <c r="BK285" s="485"/>
      <c r="BL285" s="485"/>
      <c r="BM285" s="485"/>
      <c r="BN285" s="485"/>
      <c r="BO285" s="485"/>
      <c r="CA285" s="485">
        <v>1</v>
      </c>
      <c r="CB285" s="485">
        <v>0.5</v>
      </c>
      <c r="CC285" s="485">
        <v>5.98</v>
      </c>
      <c r="CD285" s="485">
        <v>0.45</v>
      </c>
      <c r="CE285" s="485">
        <v>0.45</v>
      </c>
      <c r="CF285" s="485">
        <f t="shared" si="5"/>
        <v>0.6054750000000001</v>
      </c>
    </row>
    <row r="286" spans="1:84" ht="18" customHeight="1" thickTop="1" x14ac:dyDescent="0.3">
      <c r="A286" s="603"/>
      <c r="B286" s="608" t="s">
        <v>2219</v>
      </c>
      <c r="C286" s="491"/>
      <c r="D286" s="491"/>
      <c r="E286" s="607"/>
      <c r="F286" s="606"/>
      <c r="I286" s="485"/>
      <c r="J286" s="495"/>
      <c r="K286" s="495"/>
      <c r="L286" s="495"/>
      <c r="M286" s="495"/>
      <c r="N286" s="495"/>
      <c r="P286" s="485"/>
      <c r="Q286" s="485"/>
      <c r="R286" s="485"/>
      <c r="S286" s="485"/>
      <c r="T286" s="485"/>
      <c r="U286" s="485"/>
      <c r="W286" s="485"/>
      <c r="X286" s="485"/>
      <c r="Y286" s="485"/>
      <c r="Z286" s="485"/>
      <c r="AA286" s="485"/>
      <c r="AB286" s="485"/>
      <c r="CA286" s="485">
        <v>1</v>
      </c>
      <c r="CB286" s="485">
        <v>1</v>
      </c>
      <c r="CC286" s="485">
        <v>6.75</v>
      </c>
      <c r="CD286" s="485">
        <v>1</v>
      </c>
      <c r="CE286" s="485">
        <v>0.45</v>
      </c>
      <c r="CF286" s="485">
        <f t="shared" si="5"/>
        <v>3.0375000000000001</v>
      </c>
    </row>
    <row r="287" spans="1:84" ht="17.25" customHeight="1" x14ac:dyDescent="0.3">
      <c r="A287" s="603"/>
      <c r="B287" s="610" t="s">
        <v>2220</v>
      </c>
      <c r="C287" s="491"/>
      <c r="D287" s="491"/>
      <c r="E287" s="607"/>
      <c r="F287" s="606"/>
      <c r="I287" s="485"/>
      <c r="J287" s="485"/>
      <c r="K287" s="485"/>
      <c r="L287" s="485"/>
      <c r="M287" s="485"/>
      <c r="N287" s="485"/>
      <c r="P287" s="485"/>
      <c r="Q287" s="485"/>
      <c r="R287" s="485"/>
      <c r="S287" s="485"/>
      <c r="T287" s="485"/>
      <c r="U287" s="485"/>
      <c r="W287" s="485"/>
      <c r="X287" s="485"/>
      <c r="Y287" s="485"/>
      <c r="Z287" s="485"/>
      <c r="AA287" s="485"/>
      <c r="AB287" s="485"/>
      <c r="CA287" s="485">
        <v>1</v>
      </c>
      <c r="CB287" s="485">
        <v>0.5</v>
      </c>
      <c r="CC287" s="485">
        <v>66.88</v>
      </c>
      <c r="CD287" s="485">
        <v>0.45</v>
      </c>
      <c r="CE287" s="485">
        <v>0.45</v>
      </c>
      <c r="CF287" s="485">
        <f t="shared" si="5"/>
        <v>6.7716000000000003</v>
      </c>
    </row>
    <row r="288" spans="1:84" ht="31.5" customHeight="1" x14ac:dyDescent="0.3">
      <c r="A288" s="603" t="s">
        <v>2107</v>
      </c>
      <c r="B288" s="602" t="s">
        <v>2221</v>
      </c>
      <c r="C288" s="491">
        <f>C285</f>
        <v>32</v>
      </c>
      <c r="D288" s="491" t="s">
        <v>2106</v>
      </c>
      <c r="E288" s="601">
        <v>0</v>
      </c>
      <c r="F288" s="600">
        <f>C288*E288</f>
        <v>0</v>
      </c>
      <c r="I288" s="485"/>
      <c r="J288" s="495"/>
      <c r="K288" s="495"/>
      <c r="L288" s="495"/>
      <c r="M288" s="495"/>
      <c r="N288" s="495"/>
      <c r="P288" s="485"/>
      <c r="Q288" s="485"/>
      <c r="R288" s="485"/>
      <c r="S288" s="485"/>
      <c r="T288" s="485"/>
      <c r="U288" s="485"/>
      <c r="W288" s="485"/>
      <c r="X288" s="485"/>
      <c r="Y288" s="485"/>
      <c r="Z288" s="485"/>
      <c r="AA288" s="485"/>
      <c r="AB288" s="485"/>
      <c r="BJ288" s="485"/>
      <c r="BK288" s="485"/>
      <c r="BL288" s="485"/>
      <c r="BM288" s="485"/>
      <c r="BN288" s="485"/>
      <c r="BO288" s="485"/>
      <c r="CA288" s="485">
        <v>1</v>
      </c>
      <c r="CB288" s="485">
        <v>0.5</v>
      </c>
      <c r="CC288" s="485">
        <v>5.98</v>
      </c>
      <c r="CD288" s="485">
        <v>0.45</v>
      </c>
      <c r="CE288" s="485">
        <v>0.45</v>
      </c>
      <c r="CF288" s="485">
        <f t="shared" si="5"/>
        <v>0.6054750000000001</v>
      </c>
    </row>
    <row r="289" spans="1:84" ht="17.25" customHeight="1" x14ac:dyDescent="0.3">
      <c r="A289" s="603"/>
      <c r="B289" s="610" t="s">
        <v>2261</v>
      </c>
      <c r="C289" s="491"/>
      <c r="D289" s="491"/>
      <c r="E289" s="607"/>
      <c r="F289" s="606"/>
      <c r="I289" s="485"/>
      <c r="J289" s="485"/>
      <c r="K289" s="485"/>
      <c r="L289" s="485"/>
      <c r="M289" s="485"/>
      <c r="N289" s="485"/>
      <c r="P289" s="485"/>
      <c r="Q289" s="485"/>
      <c r="R289" s="485"/>
      <c r="S289" s="485"/>
      <c r="T289" s="485"/>
      <c r="U289" s="485"/>
      <c r="W289" s="485"/>
      <c r="X289" s="485"/>
      <c r="Y289" s="485"/>
      <c r="Z289" s="485"/>
      <c r="AA289" s="485"/>
      <c r="AB289" s="485"/>
      <c r="CA289" s="485">
        <v>1</v>
      </c>
      <c r="CB289" s="485">
        <v>0.5</v>
      </c>
      <c r="CC289" s="485">
        <v>66.88</v>
      </c>
      <c r="CD289" s="485">
        <v>0.45</v>
      </c>
      <c r="CE289" s="485">
        <v>0.45</v>
      </c>
      <c r="CF289" s="485">
        <f t="shared" si="5"/>
        <v>6.7716000000000003</v>
      </c>
    </row>
    <row r="290" spans="1:84" ht="17.25" customHeight="1" x14ac:dyDescent="0.3">
      <c r="A290" s="603" t="s">
        <v>2111</v>
      </c>
      <c r="B290" s="602" t="s">
        <v>2262</v>
      </c>
      <c r="C290" s="491">
        <v>6</v>
      </c>
      <c r="D290" s="491" t="s">
        <v>1845</v>
      </c>
      <c r="E290" s="601">
        <v>0</v>
      </c>
      <c r="F290" s="600">
        <f>C290*E290</f>
        <v>0</v>
      </c>
      <c r="I290" s="485"/>
      <c r="J290" s="495"/>
      <c r="K290" s="495"/>
      <c r="L290" s="495"/>
      <c r="M290" s="495"/>
      <c r="N290" s="495"/>
      <c r="P290" s="485"/>
      <c r="Q290" s="485"/>
      <c r="R290" s="485"/>
      <c r="S290" s="485"/>
      <c r="T290" s="485"/>
      <c r="U290" s="485"/>
      <c r="W290" s="485"/>
      <c r="X290" s="485"/>
      <c r="Y290" s="485"/>
      <c r="Z290" s="485"/>
      <c r="AA290" s="485"/>
      <c r="AB290" s="485"/>
      <c r="BJ290" s="485"/>
      <c r="BK290" s="485"/>
      <c r="BL290" s="485"/>
      <c r="BM290" s="485"/>
      <c r="BN290" s="485"/>
      <c r="BO290" s="485"/>
      <c r="CA290" s="485">
        <v>1</v>
      </c>
      <c r="CB290" s="485">
        <v>0.5</v>
      </c>
      <c r="CC290" s="485">
        <v>5.98</v>
      </c>
      <c r="CD290" s="485">
        <v>0.45</v>
      </c>
      <c r="CE290" s="485">
        <v>0.45</v>
      </c>
      <c r="CF290" s="485">
        <f t="shared" si="5"/>
        <v>0.6054750000000001</v>
      </c>
    </row>
    <row r="291" spans="1:84" s="499" customFormat="1" ht="17.25" customHeight="1" x14ac:dyDescent="0.3">
      <c r="A291" s="504"/>
      <c r="B291" s="609" t="s">
        <v>2263</v>
      </c>
      <c r="C291" s="502"/>
      <c r="D291" s="502"/>
      <c r="E291" s="501"/>
      <c r="F291" s="500"/>
    </row>
    <row r="292" spans="1:84" ht="55" customHeight="1" x14ac:dyDescent="0.3">
      <c r="A292" s="603"/>
      <c r="B292" s="608" t="s">
        <v>2264</v>
      </c>
      <c r="C292" s="491"/>
      <c r="D292" s="491"/>
      <c r="E292" s="607"/>
      <c r="F292" s="606"/>
      <c r="I292" s="485"/>
      <c r="J292" s="495"/>
      <c r="K292" s="495"/>
      <c r="L292" s="495"/>
      <c r="M292" s="495"/>
      <c r="N292" s="495"/>
      <c r="P292" s="485"/>
      <c r="Q292" s="485"/>
      <c r="R292" s="485"/>
      <c r="S292" s="485"/>
      <c r="T292" s="485"/>
      <c r="U292" s="485"/>
      <c r="W292" s="485"/>
      <c r="X292" s="485"/>
      <c r="Y292" s="485"/>
      <c r="Z292" s="485"/>
      <c r="AA292" s="485"/>
      <c r="AB292" s="485"/>
      <c r="CA292" s="485">
        <v>1</v>
      </c>
      <c r="CB292" s="485">
        <v>1</v>
      </c>
      <c r="CC292" s="485">
        <v>6.75</v>
      </c>
      <c r="CD292" s="485">
        <v>1</v>
      </c>
      <c r="CE292" s="485">
        <v>0.45</v>
      </c>
      <c r="CF292" s="485">
        <f>CA292*CB292*CC292*CD292*CE292</f>
        <v>3.0375000000000001</v>
      </c>
    </row>
    <row r="293" spans="1:84" s="499" customFormat="1" ht="17.25" customHeight="1" x14ac:dyDescent="0.3">
      <c r="A293" s="504"/>
      <c r="B293" s="605" t="s">
        <v>2265</v>
      </c>
      <c r="C293" s="502"/>
      <c r="D293" s="502"/>
      <c r="E293" s="501"/>
      <c r="F293" s="500"/>
    </row>
    <row r="294" spans="1:84" s="499" customFormat="1" ht="20.25" customHeight="1" thickBot="1" x14ac:dyDescent="0.35">
      <c r="A294" s="504" t="s">
        <v>2113</v>
      </c>
      <c r="B294" s="599" t="s">
        <v>2266</v>
      </c>
      <c r="C294" s="491">
        <f>ROUND(P294,0)</f>
        <v>5</v>
      </c>
      <c r="D294" s="502" t="s">
        <v>2106</v>
      </c>
      <c r="E294" s="598">
        <v>0</v>
      </c>
      <c r="F294" s="597">
        <f>C294*E294</f>
        <v>0</v>
      </c>
      <c r="H294" s="499">
        <v>2.5</v>
      </c>
      <c r="I294" s="499">
        <v>2.5</v>
      </c>
      <c r="P294" s="604">
        <f>SUM(H294:O294)</f>
        <v>5</v>
      </c>
    </row>
    <row r="295" spans="1:84" ht="17.25" customHeight="1" thickTop="1" x14ac:dyDescent="0.3">
      <c r="A295" s="603"/>
      <c r="B295" s="612"/>
      <c r="C295" s="491"/>
      <c r="D295" s="491"/>
      <c r="E295" s="607"/>
      <c r="F295" s="606"/>
    </row>
    <row r="296" spans="1:84" ht="17.25" customHeight="1" x14ac:dyDescent="0.3">
      <c r="A296" s="603"/>
      <c r="B296" s="612"/>
      <c r="C296" s="491"/>
      <c r="D296" s="491"/>
      <c r="E296" s="607"/>
      <c r="F296" s="606"/>
    </row>
    <row r="297" spans="1:84" ht="17.25" customHeight="1" x14ac:dyDescent="0.3">
      <c r="A297" s="603"/>
      <c r="B297" s="612"/>
      <c r="C297" s="491"/>
      <c r="D297" s="491"/>
      <c r="E297" s="607"/>
      <c r="F297" s="606"/>
    </row>
    <row r="298" spans="1:84" ht="17.25" customHeight="1" x14ac:dyDescent="0.3">
      <c r="A298" s="603"/>
      <c r="B298" s="612"/>
      <c r="C298" s="491"/>
      <c r="D298" s="491"/>
      <c r="E298" s="607"/>
      <c r="F298" s="606"/>
    </row>
    <row r="299" spans="1:84" ht="17.25" customHeight="1" x14ac:dyDescent="0.3">
      <c r="A299" s="603"/>
      <c r="B299" s="612"/>
      <c r="C299" s="491"/>
      <c r="D299" s="491"/>
      <c r="E299" s="607"/>
      <c r="F299" s="606"/>
    </row>
    <row r="300" spans="1:84" ht="17.25" customHeight="1" x14ac:dyDescent="0.3">
      <c r="A300" s="603"/>
      <c r="B300" s="612"/>
      <c r="C300" s="491"/>
      <c r="D300" s="491"/>
      <c r="E300" s="607"/>
      <c r="F300" s="606"/>
    </row>
    <row r="301" spans="1:84" ht="17.25" customHeight="1" x14ac:dyDescent="0.3">
      <c r="A301" s="603"/>
      <c r="B301" s="612"/>
      <c r="C301" s="491"/>
      <c r="D301" s="491"/>
      <c r="E301" s="607"/>
      <c r="F301" s="606"/>
    </row>
    <row r="302" spans="1:84" ht="17.25" customHeight="1" x14ac:dyDescent="0.3">
      <c r="A302" s="603"/>
      <c r="B302" s="612"/>
      <c r="C302" s="491"/>
      <c r="D302" s="491"/>
      <c r="E302" s="607"/>
      <c r="F302" s="606"/>
    </row>
    <row r="303" spans="1:84" ht="17.25" customHeight="1" x14ac:dyDescent="0.3">
      <c r="A303" s="603"/>
      <c r="B303" s="612"/>
      <c r="C303" s="491"/>
      <c r="D303" s="491"/>
      <c r="E303" s="607"/>
      <c r="F303" s="606"/>
    </row>
    <row r="304" spans="1:84" ht="17.25" customHeight="1" x14ac:dyDescent="0.3">
      <c r="A304" s="603"/>
      <c r="B304" s="612"/>
      <c r="C304" s="491"/>
      <c r="D304" s="491"/>
      <c r="E304" s="607"/>
      <c r="F304" s="606"/>
    </row>
    <row r="305" spans="1:21" ht="17.25" customHeight="1" x14ac:dyDescent="0.3">
      <c r="A305" s="603"/>
      <c r="B305" s="612"/>
      <c r="C305" s="491"/>
      <c r="D305" s="491"/>
      <c r="E305" s="607"/>
      <c r="F305" s="606"/>
    </row>
    <row r="306" spans="1:21" ht="17.25" customHeight="1" x14ac:dyDescent="0.3">
      <c r="A306" s="603"/>
      <c r="B306" s="612"/>
      <c r="C306" s="491"/>
      <c r="D306" s="491"/>
      <c r="E306" s="607"/>
      <c r="F306" s="606"/>
    </row>
    <row r="307" spans="1:21" ht="17.25" customHeight="1" x14ac:dyDescent="0.3">
      <c r="A307" s="603"/>
      <c r="B307" s="612"/>
      <c r="C307" s="491"/>
      <c r="D307" s="491"/>
      <c r="E307" s="607"/>
      <c r="F307" s="606"/>
    </row>
    <row r="308" spans="1:21" ht="17.25" customHeight="1" x14ac:dyDescent="0.3">
      <c r="A308" s="603"/>
      <c r="B308" s="612"/>
      <c r="C308" s="491"/>
      <c r="D308" s="491"/>
      <c r="E308" s="607"/>
      <c r="F308" s="606"/>
    </row>
    <row r="309" spans="1:21" ht="17.25" customHeight="1" x14ac:dyDescent="0.3">
      <c r="A309" s="603"/>
      <c r="B309" s="612"/>
      <c r="C309" s="491"/>
      <c r="D309" s="491"/>
      <c r="E309" s="607"/>
      <c r="F309" s="606"/>
    </row>
    <row r="310" spans="1:21" ht="17.25" customHeight="1" x14ac:dyDescent="0.3">
      <c r="A310" s="603"/>
      <c r="B310" s="612"/>
      <c r="C310" s="491"/>
      <c r="D310" s="491"/>
      <c r="E310" s="607"/>
      <c r="F310" s="606"/>
    </row>
    <row r="311" spans="1:21" ht="17.25" customHeight="1" x14ac:dyDescent="0.3">
      <c r="A311" s="603"/>
      <c r="B311" s="612"/>
      <c r="C311" s="491"/>
      <c r="D311" s="491"/>
      <c r="E311" s="607"/>
      <c r="F311" s="606"/>
    </row>
    <row r="312" spans="1:21" ht="17.25" customHeight="1" x14ac:dyDescent="0.3">
      <c r="A312" s="603"/>
      <c r="B312" s="612"/>
      <c r="C312" s="491"/>
      <c r="D312" s="491"/>
      <c r="E312" s="607"/>
      <c r="F312" s="606"/>
    </row>
    <row r="313" spans="1:21" ht="17.25" customHeight="1" x14ac:dyDescent="0.3">
      <c r="A313" s="603"/>
      <c r="B313" s="610"/>
      <c r="C313" s="491"/>
      <c r="D313" s="491"/>
      <c r="E313" s="601"/>
      <c r="F313" s="600"/>
      <c r="U313" s="485"/>
    </row>
    <row r="314" spans="1:21" ht="28.5" customHeight="1" x14ac:dyDescent="0.3">
      <c r="A314" s="596"/>
      <c r="B314" s="595"/>
      <c r="C314" s="595"/>
      <c r="D314" s="595"/>
      <c r="E314" s="594" t="s">
        <v>2140</v>
      </c>
      <c r="F314" s="593">
        <f>SUM(F278:F313)</f>
        <v>0</v>
      </c>
    </row>
    <row r="315" spans="1:21" ht="28.5" customHeight="1" x14ac:dyDescent="0.3">
      <c r="A315" s="484" t="str">
        <f>A1</f>
        <v>DJA 2023 0208 - ORE Test Rig Enabling</v>
      </c>
      <c r="B315" s="592"/>
      <c r="C315" s="592"/>
      <c r="D315" s="592"/>
      <c r="E315" s="591"/>
      <c r="F315" s="590"/>
    </row>
    <row r="316" spans="1:21" ht="28.5" customHeight="1" x14ac:dyDescent="0.3">
      <c r="A316" s="589"/>
      <c r="B316" s="588"/>
      <c r="C316" s="587" t="s">
        <v>1629</v>
      </c>
      <c r="D316" s="587" t="s">
        <v>1630</v>
      </c>
      <c r="E316" s="586" t="s">
        <v>1631</v>
      </c>
      <c r="F316" s="585" t="s">
        <v>2091</v>
      </c>
    </row>
    <row r="317" spans="1:21" ht="17.25" customHeight="1" x14ac:dyDescent="0.3">
      <c r="A317" s="603"/>
      <c r="B317" s="612" t="s">
        <v>2267</v>
      </c>
      <c r="C317" s="491"/>
      <c r="D317" s="491"/>
      <c r="E317" s="607"/>
      <c r="F317" s="606"/>
    </row>
    <row r="318" spans="1:21" s="499" customFormat="1" ht="17.25" customHeight="1" x14ac:dyDescent="0.3">
      <c r="A318" s="504"/>
      <c r="B318" s="609" t="s">
        <v>2101</v>
      </c>
      <c r="C318" s="502"/>
      <c r="D318" s="502"/>
      <c r="E318" s="501"/>
      <c r="F318" s="500"/>
    </row>
    <row r="319" spans="1:21" s="499" customFormat="1" ht="17.25" customHeight="1" x14ac:dyDescent="0.3">
      <c r="A319" s="504"/>
      <c r="B319" s="640" t="s">
        <v>2268</v>
      </c>
      <c r="C319" s="502"/>
      <c r="D319" s="502"/>
      <c r="E319" s="501"/>
      <c r="F319" s="500"/>
    </row>
    <row r="320" spans="1:21" s="499" customFormat="1" ht="17.25" customHeight="1" x14ac:dyDescent="0.3">
      <c r="A320" s="504"/>
      <c r="B320" s="605" t="s">
        <v>2148</v>
      </c>
      <c r="C320" s="502"/>
      <c r="D320" s="502"/>
      <c r="E320" s="501"/>
      <c r="F320" s="500"/>
    </row>
    <row r="321" spans="1:23" s="499" customFormat="1" ht="17.25" customHeight="1" thickBot="1" x14ac:dyDescent="0.35">
      <c r="A321" s="504" t="s">
        <v>2099</v>
      </c>
      <c r="B321" s="639" t="s">
        <v>2269</v>
      </c>
      <c r="C321" s="502">
        <f>ROUND(N321,0)</f>
        <v>17</v>
      </c>
      <c r="D321" s="502" t="s">
        <v>2117</v>
      </c>
      <c r="E321" s="598">
        <v>0</v>
      </c>
      <c r="F321" s="597">
        <f>C321*E321</f>
        <v>0</v>
      </c>
      <c r="H321" s="575">
        <v>42.44</v>
      </c>
      <c r="I321" s="575">
        <v>43.6</v>
      </c>
      <c r="J321" s="575"/>
      <c r="K321" s="575"/>
      <c r="L321" s="611">
        <f>SUM(H321:K321)</f>
        <v>86.039999999999992</v>
      </c>
      <c r="M321" s="575">
        <v>0.2</v>
      </c>
      <c r="N321" s="575">
        <f>L321*M321</f>
        <v>17.207999999999998</v>
      </c>
      <c r="O321" s="575"/>
      <c r="P321" s="575"/>
      <c r="Q321" s="575"/>
      <c r="R321" s="575"/>
      <c r="S321" s="575"/>
      <c r="T321" s="575"/>
      <c r="U321" s="575"/>
      <c r="V321" s="575"/>
      <c r="W321" s="575"/>
    </row>
    <row r="322" spans="1:23" s="499" customFormat="1" ht="17.25" customHeight="1" thickTop="1" x14ac:dyDescent="0.3">
      <c r="A322" s="504"/>
      <c r="B322" s="634" t="s">
        <v>2270</v>
      </c>
      <c r="C322" s="631"/>
      <c r="D322" s="631"/>
      <c r="E322" s="637"/>
      <c r="F322" s="636"/>
    </row>
    <row r="323" spans="1:23" s="499" customFormat="1" ht="17.25" customHeight="1" x14ac:dyDescent="0.3">
      <c r="A323" s="504"/>
      <c r="B323" s="632" t="s">
        <v>2271</v>
      </c>
      <c r="C323" s="631"/>
      <c r="D323" s="631"/>
      <c r="E323" s="637"/>
      <c r="F323" s="636"/>
    </row>
    <row r="324" spans="1:23" s="499" customFormat="1" ht="17.25" customHeight="1" x14ac:dyDescent="0.3">
      <c r="A324" s="504" t="s">
        <v>2104</v>
      </c>
      <c r="B324" s="635" t="s">
        <v>2272</v>
      </c>
      <c r="C324" s="502">
        <f>ROUND(L321,0)</f>
        <v>86</v>
      </c>
      <c r="D324" s="631" t="s">
        <v>2106</v>
      </c>
      <c r="E324" s="630">
        <v>0</v>
      </c>
      <c r="F324" s="629">
        <f>C324*E324</f>
        <v>0</v>
      </c>
    </row>
    <row r="325" spans="1:23" s="499" customFormat="1" ht="17.25" customHeight="1" x14ac:dyDescent="0.3">
      <c r="A325" s="633"/>
      <c r="B325" s="638" t="s">
        <v>2273</v>
      </c>
      <c r="C325" s="631"/>
      <c r="D325" s="631"/>
      <c r="E325" s="637"/>
      <c r="F325" s="636"/>
    </row>
    <row r="326" spans="1:23" s="499" customFormat="1" ht="17.25" customHeight="1" x14ac:dyDescent="0.3">
      <c r="A326" s="633"/>
      <c r="B326" s="634" t="s">
        <v>2274</v>
      </c>
      <c r="C326" s="631"/>
      <c r="D326" s="631"/>
      <c r="E326" s="637"/>
      <c r="F326" s="636"/>
    </row>
    <row r="327" spans="1:23" s="499" customFormat="1" ht="17.25" customHeight="1" x14ac:dyDescent="0.3">
      <c r="A327" s="633"/>
      <c r="B327" s="632" t="s">
        <v>2275</v>
      </c>
      <c r="C327" s="631"/>
      <c r="D327" s="631"/>
      <c r="E327" s="637"/>
      <c r="F327" s="636"/>
    </row>
    <row r="328" spans="1:23" s="499" customFormat="1" ht="17.25" customHeight="1" x14ac:dyDescent="0.3">
      <c r="A328" s="633" t="s">
        <v>2107</v>
      </c>
      <c r="B328" s="635" t="s">
        <v>2276</v>
      </c>
      <c r="C328" s="631">
        <f>C324</f>
        <v>86</v>
      </c>
      <c r="D328" s="631" t="s">
        <v>2106</v>
      </c>
      <c r="E328" s="630">
        <v>0</v>
      </c>
      <c r="F328" s="629">
        <f>C328*E328</f>
        <v>0</v>
      </c>
    </row>
    <row r="329" spans="1:23" s="499" customFormat="1" ht="17.25" customHeight="1" x14ac:dyDescent="0.3">
      <c r="A329" s="633"/>
      <c r="B329" s="634" t="s">
        <v>2277</v>
      </c>
      <c r="C329" s="631"/>
      <c r="D329" s="631"/>
      <c r="E329" s="630"/>
      <c r="F329" s="629"/>
    </row>
    <row r="330" spans="1:23" s="499" customFormat="1" ht="17.25" customHeight="1" x14ac:dyDescent="0.3">
      <c r="A330" s="633" t="s">
        <v>2111</v>
      </c>
      <c r="B330" s="632" t="s">
        <v>1386</v>
      </c>
      <c r="C330" s="631">
        <v>1</v>
      </c>
      <c r="D330" s="631" t="s">
        <v>1696</v>
      </c>
      <c r="E330" s="630">
        <v>0</v>
      </c>
      <c r="F330" s="629">
        <f>C330*E330</f>
        <v>0</v>
      </c>
    </row>
    <row r="331" spans="1:23" ht="17.25" customHeight="1" x14ac:dyDescent="0.3">
      <c r="A331" s="603"/>
      <c r="B331" s="612"/>
      <c r="C331" s="491"/>
      <c r="D331" s="491"/>
      <c r="E331" s="607"/>
      <c r="F331" s="606"/>
    </row>
    <row r="332" spans="1:23" ht="17.25" customHeight="1" x14ac:dyDescent="0.3">
      <c r="A332" s="603"/>
      <c r="B332" s="612"/>
      <c r="C332" s="491"/>
      <c r="D332" s="491"/>
      <c r="E332" s="607"/>
      <c r="F332" s="606"/>
    </row>
    <row r="333" spans="1:23" ht="17.25" customHeight="1" x14ac:dyDescent="0.3">
      <c r="A333" s="603"/>
      <c r="B333" s="612"/>
      <c r="C333" s="491"/>
      <c r="D333" s="491"/>
      <c r="E333" s="607"/>
      <c r="F333" s="606"/>
    </row>
    <row r="334" spans="1:23" ht="17.25" customHeight="1" x14ac:dyDescent="0.3">
      <c r="A334" s="603"/>
      <c r="B334" s="612"/>
      <c r="C334" s="491"/>
      <c r="D334" s="491"/>
      <c r="E334" s="607"/>
      <c r="F334" s="606"/>
    </row>
    <row r="335" spans="1:23" ht="17.25" customHeight="1" x14ac:dyDescent="0.3">
      <c r="A335" s="603"/>
      <c r="B335" s="612"/>
      <c r="C335" s="491"/>
      <c r="D335" s="491"/>
      <c r="E335" s="607"/>
      <c r="F335" s="606"/>
    </row>
    <row r="336" spans="1:23" ht="17.25" customHeight="1" x14ac:dyDescent="0.3">
      <c r="A336" s="603"/>
      <c r="B336" s="612"/>
      <c r="C336" s="491"/>
      <c r="D336" s="491"/>
      <c r="E336" s="607"/>
      <c r="F336" s="606"/>
    </row>
    <row r="337" spans="1:6" ht="17.25" customHeight="1" x14ac:dyDescent="0.3">
      <c r="A337" s="603"/>
      <c r="B337" s="612"/>
      <c r="C337" s="491"/>
      <c r="D337" s="491"/>
      <c r="E337" s="607"/>
      <c r="F337" s="606"/>
    </row>
    <row r="338" spans="1:6" ht="17.25" customHeight="1" x14ac:dyDescent="0.3">
      <c r="A338" s="603"/>
      <c r="B338" s="612"/>
      <c r="C338" s="491"/>
      <c r="D338" s="491"/>
      <c r="E338" s="607"/>
      <c r="F338" s="606"/>
    </row>
    <row r="339" spans="1:6" ht="17.25" customHeight="1" x14ac:dyDescent="0.3">
      <c r="A339" s="603"/>
      <c r="B339" s="612"/>
      <c r="C339" s="491"/>
      <c r="D339" s="491"/>
      <c r="E339" s="607"/>
      <c r="F339" s="606"/>
    </row>
    <row r="340" spans="1:6" ht="17.25" customHeight="1" x14ac:dyDescent="0.3">
      <c r="A340" s="603"/>
      <c r="B340" s="612"/>
      <c r="C340" s="491"/>
      <c r="D340" s="491"/>
      <c r="E340" s="607"/>
      <c r="F340" s="606"/>
    </row>
    <row r="341" spans="1:6" ht="17.25" customHeight="1" x14ac:dyDescent="0.3">
      <c r="A341" s="603"/>
      <c r="B341" s="612"/>
      <c r="C341" s="491"/>
      <c r="D341" s="491"/>
      <c r="E341" s="607"/>
      <c r="F341" s="606"/>
    </row>
    <row r="342" spans="1:6" ht="17.25" customHeight="1" x14ac:dyDescent="0.3">
      <c r="A342" s="603"/>
      <c r="B342" s="612"/>
      <c r="C342" s="491"/>
      <c r="D342" s="491"/>
      <c r="E342" s="607"/>
      <c r="F342" s="606"/>
    </row>
    <row r="343" spans="1:6" ht="17.25" customHeight="1" x14ac:dyDescent="0.3">
      <c r="A343" s="603"/>
      <c r="B343" s="612"/>
      <c r="C343" s="491"/>
      <c r="D343" s="491"/>
      <c r="E343" s="607"/>
      <c r="F343" s="606"/>
    </row>
    <row r="344" spans="1:6" ht="17.25" customHeight="1" x14ac:dyDescent="0.3">
      <c r="A344" s="603"/>
      <c r="B344" s="612"/>
      <c r="C344" s="491"/>
      <c r="D344" s="491"/>
      <c r="E344" s="607"/>
      <c r="F344" s="606"/>
    </row>
    <row r="345" spans="1:6" ht="17.25" customHeight="1" x14ac:dyDescent="0.3">
      <c r="A345" s="603"/>
      <c r="B345" s="612"/>
      <c r="C345" s="491"/>
      <c r="D345" s="491"/>
      <c r="E345" s="607"/>
      <c r="F345" s="606"/>
    </row>
    <row r="346" spans="1:6" ht="17.25" customHeight="1" x14ac:dyDescent="0.3">
      <c r="A346" s="603"/>
      <c r="B346" s="612"/>
      <c r="C346" s="491"/>
      <c r="D346" s="491"/>
      <c r="E346" s="607"/>
      <c r="F346" s="606"/>
    </row>
    <row r="347" spans="1:6" ht="17.25" customHeight="1" x14ac:dyDescent="0.3">
      <c r="A347" s="603"/>
      <c r="B347" s="612"/>
      <c r="C347" s="491"/>
      <c r="D347" s="491"/>
      <c r="E347" s="607"/>
      <c r="F347" s="606"/>
    </row>
    <row r="348" spans="1:6" ht="17.25" customHeight="1" x14ac:dyDescent="0.3">
      <c r="A348" s="603"/>
      <c r="B348" s="612"/>
      <c r="C348" s="491"/>
      <c r="D348" s="491"/>
      <c r="E348" s="607"/>
      <c r="F348" s="606"/>
    </row>
    <row r="349" spans="1:6" ht="17.25" customHeight="1" x14ac:dyDescent="0.3">
      <c r="A349" s="603"/>
      <c r="B349" s="612"/>
      <c r="C349" s="491"/>
      <c r="D349" s="491"/>
      <c r="E349" s="607"/>
      <c r="F349" s="606"/>
    </row>
    <row r="350" spans="1:6" ht="17.25" customHeight="1" x14ac:dyDescent="0.3">
      <c r="A350" s="603"/>
      <c r="B350" s="612"/>
      <c r="C350" s="491"/>
      <c r="D350" s="491"/>
      <c r="E350" s="607"/>
      <c r="F350" s="606"/>
    </row>
    <row r="351" spans="1:6" ht="17.25" customHeight="1" x14ac:dyDescent="0.3">
      <c r="A351" s="603"/>
      <c r="B351" s="612"/>
      <c r="C351" s="491"/>
      <c r="D351" s="491"/>
      <c r="E351" s="607"/>
      <c r="F351" s="606"/>
    </row>
    <row r="352" spans="1:6" ht="17.25" customHeight="1" x14ac:dyDescent="0.3">
      <c r="A352" s="603"/>
      <c r="B352" s="612"/>
      <c r="C352" s="491"/>
      <c r="D352" s="491"/>
      <c r="E352" s="607"/>
      <c r="F352" s="606"/>
    </row>
    <row r="353" spans="1:21" ht="17.25" customHeight="1" x14ac:dyDescent="0.3">
      <c r="A353" s="603"/>
      <c r="B353" s="612"/>
      <c r="C353" s="491"/>
      <c r="D353" s="491"/>
      <c r="E353" s="607"/>
      <c r="F353" s="606"/>
    </row>
    <row r="354" spans="1:21" ht="17.25" customHeight="1" x14ac:dyDescent="0.3">
      <c r="A354" s="603"/>
      <c r="B354" s="612"/>
      <c r="C354" s="491"/>
      <c r="D354" s="491"/>
      <c r="E354" s="607"/>
      <c r="F354" s="606"/>
    </row>
    <row r="355" spans="1:21" ht="17.25" customHeight="1" x14ac:dyDescent="0.3">
      <c r="A355" s="603"/>
      <c r="B355" s="612"/>
      <c r="C355" s="491"/>
      <c r="D355" s="491"/>
      <c r="E355" s="607"/>
      <c r="F355" s="606"/>
    </row>
    <row r="356" spans="1:21" ht="17.25" customHeight="1" x14ac:dyDescent="0.3">
      <c r="A356" s="603"/>
      <c r="B356" s="612"/>
      <c r="C356" s="491"/>
      <c r="D356" s="491"/>
      <c r="E356" s="607"/>
      <c r="F356" s="606"/>
    </row>
    <row r="357" spans="1:21" ht="17.25" customHeight="1" x14ac:dyDescent="0.3">
      <c r="A357" s="603"/>
      <c r="B357" s="612"/>
      <c r="C357" s="491"/>
      <c r="D357" s="491"/>
      <c r="E357" s="607"/>
      <c r="F357" s="606"/>
    </row>
    <row r="358" spans="1:21" s="533" customFormat="1" ht="17.25" customHeight="1" x14ac:dyDescent="0.3">
      <c r="A358" s="543"/>
      <c r="C358" s="540"/>
      <c r="D358" s="540"/>
      <c r="E358" s="540"/>
      <c r="F358" s="543"/>
    </row>
    <row r="359" spans="1:21" ht="17.25" customHeight="1" x14ac:dyDescent="0.3">
      <c r="A359" s="603"/>
      <c r="B359" s="610"/>
      <c r="C359" s="491"/>
      <c r="D359" s="491"/>
      <c r="E359" s="601"/>
      <c r="F359" s="600"/>
      <c r="U359" s="485"/>
    </row>
    <row r="360" spans="1:21" ht="28.5" customHeight="1" x14ac:dyDescent="0.3">
      <c r="A360" s="596"/>
      <c r="B360" s="595"/>
      <c r="C360" s="595"/>
      <c r="D360" s="595"/>
      <c r="E360" s="594" t="s">
        <v>2140</v>
      </c>
      <c r="F360" s="593">
        <f>SUM(F317:F358)</f>
        <v>0</v>
      </c>
    </row>
    <row r="361" spans="1:21" ht="28.5" customHeight="1" x14ac:dyDescent="0.3">
      <c r="A361" s="484" t="str">
        <f>A1</f>
        <v>DJA 2023 0208 - ORE Test Rig Enabling</v>
      </c>
      <c r="B361" s="592"/>
      <c r="C361" s="592"/>
      <c r="D361" s="592"/>
      <c r="E361" s="591"/>
      <c r="F361" s="590"/>
    </row>
    <row r="362" spans="1:21" ht="28.5" customHeight="1" x14ac:dyDescent="0.3">
      <c r="A362" s="589"/>
      <c r="B362" s="588"/>
      <c r="C362" s="587" t="s">
        <v>1629</v>
      </c>
      <c r="D362" s="587" t="s">
        <v>1630</v>
      </c>
      <c r="E362" s="586" t="s">
        <v>1631</v>
      </c>
      <c r="F362" s="585" t="s">
        <v>2091</v>
      </c>
    </row>
    <row r="363" spans="1:21" s="533" customFormat="1" ht="28.5" customHeight="1" x14ac:dyDescent="0.3">
      <c r="A363" s="543"/>
      <c r="B363" s="642" t="s">
        <v>2278</v>
      </c>
      <c r="C363" s="540"/>
      <c r="D363" s="540"/>
      <c r="E363" s="540"/>
      <c r="F363" s="543"/>
    </row>
    <row r="364" spans="1:21" s="533" customFormat="1" ht="18" customHeight="1" x14ac:dyDescent="0.3">
      <c r="A364" s="543"/>
      <c r="B364" s="612" t="s">
        <v>2101</v>
      </c>
      <c r="C364" s="540"/>
      <c r="D364" s="540"/>
      <c r="E364" s="540"/>
      <c r="F364" s="543"/>
    </row>
    <row r="365" spans="1:21" s="533" customFormat="1" ht="24" customHeight="1" x14ac:dyDescent="0.3">
      <c r="A365" s="543"/>
      <c r="B365" s="655" t="s">
        <v>2109</v>
      </c>
      <c r="C365" s="540"/>
      <c r="D365" s="540"/>
      <c r="E365" s="540"/>
      <c r="F365" s="543"/>
    </row>
    <row r="366" spans="1:21" s="533" customFormat="1" ht="19.5" customHeight="1" x14ac:dyDescent="0.3">
      <c r="A366" s="543"/>
      <c r="B366" s="654" t="s">
        <v>2114</v>
      </c>
      <c r="C366" s="540"/>
      <c r="D366" s="540"/>
      <c r="E366" s="540"/>
      <c r="F366" s="543"/>
    </row>
    <row r="367" spans="1:21" s="533" customFormat="1" ht="28.5" customHeight="1" x14ac:dyDescent="0.3">
      <c r="A367" s="633" t="s">
        <v>2099</v>
      </c>
      <c r="B367" s="648" t="s">
        <v>2279</v>
      </c>
      <c r="C367" s="664">
        <v>11</v>
      </c>
      <c r="D367" s="664" t="s">
        <v>2117</v>
      </c>
      <c r="E367" s="663">
        <v>0</v>
      </c>
      <c r="F367" s="662">
        <f>C367*E367</f>
        <v>0</v>
      </c>
    </row>
    <row r="368" spans="1:21" s="533" customFormat="1" ht="21" customHeight="1" x14ac:dyDescent="0.3">
      <c r="A368" s="542"/>
      <c r="B368" s="655" t="s">
        <v>2128</v>
      </c>
      <c r="C368" s="491"/>
      <c r="D368" s="491"/>
      <c r="E368" s="601"/>
      <c r="F368" s="600"/>
    </row>
    <row r="369" spans="1:6" s="533" customFormat="1" ht="18.75" customHeight="1" x14ac:dyDescent="0.3">
      <c r="A369" s="542" t="s">
        <v>2104</v>
      </c>
      <c r="B369" s="654" t="s">
        <v>2130</v>
      </c>
      <c r="C369" s="491">
        <v>1</v>
      </c>
      <c r="D369" s="491" t="s">
        <v>1637</v>
      </c>
      <c r="E369" s="601">
        <v>0</v>
      </c>
      <c r="F369" s="600">
        <f>C369*E369</f>
        <v>0</v>
      </c>
    </row>
    <row r="370" spans="1:6" s="533" customFormat="1" ht="24" customHeight="1" x14ac:dyDescent="0.3">
      <c r="A370" s="542"/>
      <c r="B370" s="654" t="s">
        <v>2134</v>
      </c>
      <c r="C370" s="540"/>
      <c r="D370" s="540"/>
      <c r="E370" s="540"/>
      <c r="F370" s="543"/>
    </row>
    <row r="371" spans="1:6" s="533" customFormat="1" ht="28.5" customHeight="1" x14ac:dyDescent="0.3">
      <c r="A371" s="542" t="s">
        <v>2107</v>
      </c>
      <c r="B371" s="648" t="s">
        <v>2280</v>
      </c>
      <c r="C371" s="491">
        <v>11</v>
      </c>
      <c r="D371" s="491" t="s">
        <v>2117</v>
      </c>
      <c r="E371" s="601">
        <v>0</v>
      </c>
      <c r="F371" s="600">
        <f>C371*E371</f>
        <v>0</v>
      </c>
    </row>
    <row r="372" spans="1:6" s="533" customFormat="1" ht="24" customHeight="1" x14ac:dyDescent="0.3">
      <c r="A372" s="542"/>
      <c r="B372" s="655" t="s">
        <v>2155</v>
      </c>
      <c r="C372" s="491"/>
      <c r="D372" s="491"/>
      <c r="E372" s="601"/>
      <c r="F372" s="600"/>
    </row>
    <row r="373" spans="1:6" s="533" customFormat="1" ht="21.75" customHeight="1" x14ac:dyDescent="0.3">
      <c r="A373" s="542"/>
      <c r="B373" s="654" t="s">
        <v>2158</v>
      </c>
      <c r="C373" s="491"/>
      <c r="D373" s="491"/>
      <c r="E373" s="601"/>
      <c r="F373" s="600"/>
    </row>
    <row r="374" spans="1:6" s="533" customFormat="1" ht="20.25" customHeight="1" x14ac:dyDescent="0.3">
      <c r="A374" s="542" t="s">
        <v>2111</v>
      </c>
      <c r="B374" s="648" t="s">
        <v>2159</v>
      </c>
      <c r="C374" s="491">
        <v>21</v>
      </c>
      <c r="D374" s="491" t="s">
        <v>2106</v>
      </c>
      <c r="E374" s="601">
        <v>0</v>
      </c>
      <c r="F374" s="600">
        <f>C374*E374</f>
        <v>0</v>
      </c>
    </row>
    <row r="375" spans="1:6" s="533" customFormat="1" ht="24" customHeight="1" x14ac:dyDescent="0.3">
      <c r="A375" s="542" t="s">
        <v>2113</v>
      </c>
      <c r="B375" s="648" t="s">
        <v>2160</v>
      </c>
      <c r="C375" s="491">
        <v>42</v>
      </c>
      <c r="D375" s="491" t="s">
        <v>2106</v>
      </c>
      <c r="E375" s="601">
        <v>0</v>
      </c>
      <c r="F375" s="600">
        <f>C375*E375</f>
        <v>0</v>
      </c>
    </row>
    <row r="376" spans="1:6" s="533" customFormat="1" ht="28.5" customHeight="1" x14ac:dyDescent="0.3">
      <c r="A376" s="542"/>
      <c r="B376" s="503" t="s">
        <v>2199</v>
      </c>
      <c r="C376" s="540"/>
      <c r="D376" s="540"/>
      <c r="E376" s="540"/>
      <c r="F376" s="543"/>
    </row>
    <row r="377" spans="1:6" s="533" customFormat="1" ht="82.5" customHeight="1" x14ac:dyDescent="0.3">
      <c r="A377" s="542"/>
      <c r="B377" s="613" t="s">
        <v>2200</v>
      </c>
      <c r="C377" s="502"/>
      <c r="D377" s="502"/>
      <c r="E377" s="501"/>
      <c r="F377" s="500"/>
    </row>
    <row r="378" spans="1:6" s="533" customFormat="1" ht="22.5" customHeight="1" x14ac:dyDescent="0.3">
      <c r="A378" s="542"/>
      <c r="B378" s="605" t="s">
        <v>2201</v>
      </c>
      <c r="C378" s="502"/>
      <c r="D378" s="502"/>
      <c r="E378" s="501"/>
      <c r="F378" s="500"/>
    </row>
    <row r="379" spans="1:6" s="533" customFormat="1" ht="21" customHeight="1" x14ac:dyDescent="0.3">
      <c r="A379" s="542" t="s">
        <v>2115</v>
      </c>
      <c r="B379" s="599" t="s">
        <v>2204</v>
      </c>
      <c r="C379" s="491">
        <v>4</v>
      </c>
      <c r="D379" s="502" t="s">
        <v>1845</v>
      </c>
      <c r="E379" s="598">
        <v>0</v>
      </c>
      <c r="F379" s="597">
        <f>C379*E379</f>
        <v>0</v>
      </c>
    </row>
    <row r="380" spans="1:6" s="533" customFormat="1" ht="28.5" customHeight="1" x14ac:dyDescent="0.3">
      <c r="A380" s="542"/>
      <c r="B380" s="613" t="s">
        <v>2205</v>
      </c>
      <c r="C380" s="502"/>
      <c r="D380" s="502"/>
      <c r="E380" s="501"/>
      <c r="F380" s="500"/>
    </row>
    <row r="381" spans="1:6" s="533" customFormat="1" ht="18" customHeight="1" x14ac:dyDescent="0.3">
      <c r="A381" s="542"/>
      <c r="B381" s="605" t="s">
        <v>2206</v>
      </c>
      <c r="C381" s="502"/>
      <c r="D381" s="502"/>
      <c r="E381" s="501"/>
      <c r="F381" s="500"/>
    </row>
    <row r="382" spans="1:6" s="533" customFormat="1" ht="21" customHeight="1" x14ac:dyDescent="0.3">
      <c r="A382" s="542" t="s">
        <v>2118</v>
      </c>
      <c r="B382" s="599" t="s">
        <v>2207</v>
      </c>
      <c r="C382" s="491">
        <v>16</v>
      </c>
      <c r="D382" s="502" t="s">
        <v>1845</v>
      </c>
      <c r="E382" s="598">
        <v>0</v>
      </c>
      <c r="F382" s="597">
        <f>C382*E382</f>
        <v>0</v>
      </c>
    </row>
    <row r="383" spans="1:6" s="533" customFormat="1" ht="13.5" customHeight="1" x14ac:dyDescent="0.3">
      <c r="A383" s="542"/>
      <c r="B383" s="503" t="s">
        <v>2211</v>
      </c>
      <c r="C383" s="491"/>
      <c r="D383" s="491"/>
      <c r="E383" s="607"/>
      <c r="F383" s="606"/>
    </row>
    <row r="384" spans="1:6" s="533" customFormat="1" ht="18.75" customHeight="1" x14ac:dyDescent="0.3">
      <c r="A384" s="542"/>
      <c r="B384" s="608" t="s">
        <v>2212</v>
      </c>
      <c r="C384" s="491"/>
      <c r="D384" s="491"/>
      <c r="E384" s="607"/>
      <c r="F384" s="606"/>
    </row>
    <row r="385" spans="1:21" s="533" customFormat="1" ht="18.75" customHeight="1" x14ac:dyDescent="0.3">
      <c r="A385" s="542"/>
      <c r="B385" s="610" t="s">
        <v>2213</v>
      </c>
      <c r="C385" s="491"/>
      <c r="D385" s="491"/>
      <c r="E385" s="607"/>
      <c r="F385" s="606"/>
    </row>
    <row r="386" spans="1:21" s="533" customFormat="1" ht="42.75" customHeight="1" x14ac:dyDescent="0.3">
      <c r="A386" s="542" t="s">
        <v>2121</v>
      </c>
      <c r="B386" s="602" t="s">
        <v>2214</v>
      </c>
      <c r="C386" s="491">
        <v>4</v>
      </c>
      <c r="D386" s="491" t="s">
        <v>2117</v>
      </c>
      <c r="E386" s="601">
        <v>0</v>
      </c>
      <c r="F386" s="600">
        <f>C386*E386</f>
        <v>0</v>
      </c>
    </row>
    <row r="387" spans="1:21" s="533" customFormat="1" ht="17.25" customHeight="1" x14ac:dyDescent="0.3">
      <c r="A387" s="542"/>
      <c r="B387" s="608" t="s">
        <v>2281</v>
      </c>
      <c r="C387" s="491"/>
      <c r="D387" s="491"/>
      <c r="E387" s="607"/>
      <c r="F387" s="606"/>
    </row>
    <row r="388" spans="1:21" s="533" customFormat="1" ht="18.75" customHeight="1" x14ac:dyDescent="0.3">
      <c r="A388" s="542"/>
      <c r="B388" s="610" t="s">
        <v>2213</v>
      </c>
      <c r="C388" s="491"/>
      <c r="D388" s="491"/>
      <c r="E388" s="607"/>
      <c r="F388" s="606"/>
    </row>
    <row r="389" spans="1:21" s="533" customFormat="1" ht="42.75" customHeight="1" x14ac:dyDescent="0.3">
      <c r="A389" s="542" t="s">
        <v>2123</v>
      </c>
      <c r="B389" s="602" t="s">
        <v>2214</v>
      </c>
      <c r="C389" s="491">
        <v>4</v>
      </c>
      <c r="D389" s="491" t="s">
        <v>2117</v>
      </c>
      <c r="E389" s="601">
        <v>0</v>
      </c>
      <c r="F389" s="600">
        <f>C389*E389</f>
        <v>0</v>
      </c>
    </row>
    <row r="390" spans="1:21" ht="37.5" customHeight="1" x14ac:dyDescent="0.3">
      <c r="A390" s="603"/>
      <c r="B390" s="602"/>
      <c r="C390" s="491"/>
      <c r="D390" s="491"/>
      <c r="E390" s="601"/>
      <c r="F390" s="600"/>
      <c r="U390" s="485"/>
    </row>
    <row r="391" spans="1:21" ht="28.5" customHeight="1" x14ac:dyDescent="0.3">
      <c r="A391" s="596"/>
      <c r="B391" s="595"/>
      <c r="C391" s="595"/>
      <c r="D391" s="595"/>
      <c r="E391" s="594" t="s">
        <v>2140</v>
      </c>
      <c r="F391" s="593">
        <f>SUM(F363:F390)</f>
        <v>0</v>
      </c>
    </row>
    <row r="392" spans="1:21" ht="28.5" customHeight="1" x14ac:dyDescent="0.3">
      <c r="A392" s="484" t="str">
        <f>A1</f>
        <v>DJA 2023 0208 - ORE Test Rig Enabling</v>
      </c>
      <c r="B392" s="592"/>
      <c r="C392" s="592"/>
      <c r="D392" s="592"/>
      <c r="E392" s="591"/>
      <c r="F392" s="590"/>
    </row>
    <row r="393" spans="1:21" ht="28.5" customHeight="1" x14ac:dyDescent="0.3">
      <c r="A393" s="589"/>
      <c r="B393" s="588"/>
      <c r="C393" s="587" t="s">
        <v>1629</v>
      </c>
      <c r="D393" s="587" t="s">
        <v>1630</v>
      </c>
      <c r="E393" s="586" t="s">
        <v>1631</v>
      </c>
      <c r="F393" s="585" t="s">
        <v>2091</v>
      </c>
    </row>
    <row r="394" spans="1:21" s="533" customFormat="1" ht="18.75" customHeight="1" x14ac:dyDescent="0.3">
      <c r="A394" s="543"/>
      <c r="B394" s="503" t="s">
        <v>2215</v>
      </c>
      <c r="C394" s="491"/>
      <c r="D394" s="491"/>
      <c r="E394" s="607"/>
      <c r="F394" s="606"/>
    </row>
    <row r="395" spans="1:21" s="533" customFormat="1" ht="30" customHeight="1" x14ac:dyDescent="0.3">
      <c r="A395" s="543"/>
      <c r="B395" s="608" t="s">
        <v>2282</v>
      </c>
      <c r="C395" s="491"/>
      <c r="D395" s="491"/>
      <c r="E395" s="607"/>
      <c r="F395" s="606"/>
    </row>
    <row r="396" spans="1:21" s="533" customFormat="1" ht="22.5" customHeight="1" x14ac:dyDescent="0.3">
      <c r="A396" s="543"/>
      <c r="B396" s="610" t="s">
        <v>2217</v>
      </c>
      <c r="C396" s="491"/>
      <c r="D396" s="491"/>
      <c r="E396" s="607"/>
      <c r="F396" s="606"/>
    </row>
    <row r="397" spans="1:21" s="533" customFormat="1" ht="30.75" customHeight="1" x14ac:dyDescent="0.3">
      <c r="A397" s="667" t="s">
        <v>2099</v>
      </c>
      <c r="B397" s="602" t="s">
        <v>2283</v>
      </c>
      <c r="C397" s="491">
        <v>21</v>
      </c>
      <c r="D397" s="491" t="s">
        <v>2106</v>
      </c>
      <c r="E397" s="601">
        <v>0</v>
      </c>
      <c r="F397" s="600">
        <f>C397*E397</f>
        <v>0</v>
      </c>
    </row>
    <row r="398" spans="1:21" s="533" customFormat="1" ht="21.75" customHeight="1" x14ac:dyDescent="0.3">
      <c r="A398" s="667"/>
      <c r="B398" s="608" t="s">
        <v>2284</v>
      </c>
      <c r="C398" s="491"/>
      <c r="D398" s="491"/>
      <c r="E398" s="607"/>
      <c r="F398" s="606"/>
    </row>
    <row r="399" spans="1:21" s="533" customFormat="1" ht="22.5" customHeight="1" x14ac:dyDescent="0.3">
      <c r="A399" s="667"/>
      <c r="B399" s="610" t="s">
        <v>2220</v>
      </c>
      <c r="C399" s="491"/>
      <c r="D399" s="491"/>
      <c r="E399" s="607"/>
      <c r="F399" s="606"/>
    </row>
    <row r="400" spans="1:21" s="533" customFormat="1" ht="28.5" customHeight="1" x14ac:dyDescent="0.3">
      <c r="A400" s="667" t="s">
        <v>2104</v>
      </c>
      <c r="B400" s="602" t="s">
        <v>2221</v>
      </c>
      <c r="C400" s="491">
        <f>C397</f>
        <v>21</v>
      </c>
      <c r="D400" s="491" t="s">
        <v>2106</v>
      </c>
      <c r="E400" s="601">
        <v>0</v>
      </c>
      <c r="F400" s="600">
        <f>C400*E400</f>
        <v>0</v>
      </c>
    </row>
    <row r="401" spans="1:6" s="533" customFormat="1" ht="28.5" customHeight="1" x14ac:dyDescent="0.3">
      <c r="A401" s="543"/>
      <c r="C401" s="540"/>
      <c r="D401" s="540"/>
      <c r="E401" s="540"/>
      <c r="F401" s="543"/>
    </row>
    <row r="402" spans="1:6" s="533" customFormat="1" ht="28.5" customHeight="1" x14ac:dyDescent="0.3">
      <c r="A402" s="543"/>
      <c r="B402" s="642"/>
      <c r="C402" s="540"/>
      <c r="D402" s="540"/>
      <c r="E402" s="540"/>
      <c r="F402" s="543"/>
    </row>
    <row r="403" spans="1:6" s="533" customFormat="1" ht="28.5" customHeight="1" x14ac:dyDescent="0.3">
      <c r="A403" s="543"/>
      <c r="C403" s="540"/>
      <c r="D403" s="540"/>
      <c r="E403" s="540"/>
      <c r="F403" s="543"/>
    </row>
    <row r="404" spans="1:6" s="533" customFormat="1" ht="28.5" customHeight="1" x14ac:dyDescent="0.3">
      <c r="A404" s="543"/>
      <c r="C404" s="540"/>
      <c r="D404" s="540"/>
      <c r="E404" s="540"/>
      <c r="F404" s="543"/>
    </row>
    <row r="405" spans="1:6" s="533" customFormat="1" ht="28.5" customHeight="1" x14ac:dyDescent="0.3">
      <c r="A405" s="543"/>
      <c r="C405" s="540"/>
      <c r="D405" s="540"/>
      <c r="E405" s="540"/>
      <c r="F405" s="543"/>
    </row>
    <row r="406" spans="1:6" s="533" customFormat="1" ht="28.5" customHeight="1" x14ac:dyDescent="0.3">
      <c r="A406" s="543"/>
      <c r="C406" s="540"/>
      <c r="D406" s="540"/>
      <c r="E406" s="540"/>
      <c r="F406" s="543"/>
    </row>
    <row r="407" spans="1:6" s="533" customFormat="1" ht="28.5" customHeight="1" x14ac:dyDescent="0.3">
      <c r="A407" s="543"/>
      <c r="C407" s="540"/>
      <c r="D407" s="540"/>
      <c r="E407" s="540"/>
      <c r="F407" s="543"/>
    </row>
    <row r="408" spans="1:6" s="533" customFormat="1" ht="28.5" customHeight="1" x14ac:dyDescent="0.3">
      <c r="A408" s="543"/>
      <c r="C408" s="540"/>
      <c r="D408" s="540"/>
      <c r="E408" s="540"/>
      <c r="F408" s="543"/>
    </row>
    <row r="409" spans="1:6" s="533" customFormat="1" ht="28.5" customHeight="1" x14ac:dyDescent="0.3">
      <c r="A409" s="543"/>
      <c r="C409" s="540"/>
      <c r="D409" s="540"/>
      <c r="E409" s="540"/>
      <c r="F409" s="543"/>
    </row>
    <row r="410" spans="1:6" s="533" customFormat="1" ht="28.5" customHeight="1" x14ac:dyDescent="0.3">
      <c r="A410" s="543"/>
      <c r="C410" s="540"/>
      <c r="D410" s="540"/>
      <c r="E410" s="540"/>
      <c r="F410" s="543"/>
    </row>
    <row r="411" spans="1:6" s="533" customFormat="1" ht="28.5" customHeight="1" x14ac:dyDescent="0.3">
      <c r="A411" s="543"/>
      <c r="C411" s="540"/>
      <c r="D411" s="540"/>
      <c r="E411" s="540"/>
      <c r="F411" s="543"/>
    </row>
    <row r="412" spans="1:6" s="533" customFormat="1" ht="28.5" customHeight="1" x14ac:dyDescent="0.3">
      <c r="A412" s="543"/>
      <c r="C412" s="540"/>
      <c r="D412" s="540"/>
      <c r="E412" s="540"/>
      <c r="F412" s="543"/>
    </row>
    <row r="413" spans="1:6" s="533" customFormat="1" ht="28.5" customHeight="1" x14ac:dyDescent="0.3">
      <c r="A413" s="543"/>
      <c r="C413" s="540"/>
      <c r="D413" s="540"/>
      <c r="E413" s="540"/>
      <c r="F413" s="543"/>
    </row>
    <row r="414" spans="1:6" s="533" customFormat="1" ht="28.5" customHeight="1" x14ac:dyDescent="0.3">
      <c r="A414" s="543"/>
      <c r="C414" s="540"/>
      <c r="D414" s="540"/>
      <c r="E414" s="540"/>
      <c r="F414" s="543"/>
    </row>
    <row r="415" spans="1:6" s="533" customFormat="1" ht="28.5" customHeight="1" x14ac:dyDescent="0.3">
      <c r="A415" s="543"/>
      <c r="C415" s="540"/>
      <c r="D415" s="540"/>
      <c r="E415" s="540"/>
      <c r="F415" s="543"/>
    </row>
    <row r="416" spans="1:6" s="533" customFormat="1" ht="28.5" customHeight="1" x14ac:dyDescent="0.3">
      <c r="A416" s="543"/>
      <c r="C416" s="540"/>
      <c r="D416" s="540"/>
      <c r="E416" s="540"/>
      <c r="F416" s="543"/>
    </row>
    <row r="417" spans="1:6" s="533" customFormat="1" ht="28.5" customHeight="1" x14ac:dyDescent="0.3">
      <c r="A417" s="543"/>
      <c r="C417" s="540"/>
      <c r="D417" s="540"/>
      <c r="E417" s="540"/>
      <c r="F417" s="543"/>
    </row>
    <row r="418" spans="1:6" s="533" customFormat="1" ht="28.5" customHeight="1" x14ac:dyDescent="0.3">
      <c r="A418" s="543"/>
      <c r="C418" s="540"/>
      <c r="D418" s="540"/>
      <c r="E418" s="540"/>
      <c r="F418" s="543"/>
    </row>
    <row r="419" spans="1:6" s="533" customFormat="1" ht="28.5" customHeight="1" x14ac:dyDescent="0.3">
      <c r="A419" s="543"/>
      <c r="C419" s="540"/>
      <c r="D419" s="540"/>
      <c r="E419" s="540"/>
      <c r="F419" s="543"/>
    </row>
    <row r="420" spans="1:6" s="533" customFormat="1" ht="28.5" customHeight="1" x14ac:dyDescent="0.3">
      <c r="A420" s="543"/>
      <c r="C420" s="540"/>
      <c r="D420" s="540"/>
      <c r="E420" s="540"/>
      <c r="F420" s="543"/>
    </row>
    <row r="421" spans="1:6" ht="28.5" customHeight="1" x14ac:dyDescent="0.3">
      <c r="A421" s="596"/>
      <c r="B421" s="595"/>
      <c r="C421" s="595"/>
      <c r="D421" s="595"/>
      <c r="E421" s="594" t="s">
        <v>2140</v>
      </c>
      <c r="F421" s="593">
        <f>SUM(F395:F420)</f>
        <v>0</v>
      </c>
    </row>
    <row r="422" spans="1:6" ht="28.5" customHeight="1" x14ac:dyDescent="0.3">
      <c r="A422" s="484" t="str">
        <f>A1</f>
        <v>DJA 2023 0208 - ORE Test Rig Enabling</v>
      </c>
      <c r="B422" s="592"/>
      <c r="C422" s="592"/>
      <c r="D422" s="592"/>
      <c r="E422" s="591"/>
      <c r="F422" s="590"/>
    </row>
    <row r="423" spans="1:6" ht="28.5" customHeight="1" x14ac:dyDescent="0.3">
      <c r="A423" s="589"/>
      <c r="B423" s="588"/>
      <c r="C423" s="587" t="s">
        <v>1629</v>
      </c>
      <c r="D423" s="587" t="s">
        <v>1630</v>
      </c>
      <c r="E423" s="586" t="s">
        <v>1631</v>
      </c>
      <c r="F423" s="585" t="s">
        <v>2091</v>
      </c>
    </row>
    <row r="424" spans="1:6" s="533" customFormat="1" ht="19.5" customHeight="1" x14ac:dyDescent="0.3">
      <c r="A424" s="543"/>
      <c r="B424" s="642" t="s">
        <v>2285</v>
      </c>
      <c r="C424" s="491"/>
      <c r="D424" s="491"/>
      <c r="E424" s="607"/>
      <c r="F424" s="606"/>
    </row>
    <row r="425" spans="1:6" s="533" customFormat="1" ht="28.5" customHeight="1" x14ac:dyDescent="0.3">
      <c r="A425" s="543"/>
      <c r="B425" s="622" t="s">
        <v>2097</v>
      </c>
      <c r="C425" s="491"/>
      <c r="D425" s="491"/>
      <c r="E425" s="607"/>
      <c r="F425" s="606"/>
    </row>
    <row r="426" spans="1:6" s="533" customFormat="1" ht="28.5" customHeight="1" x14ac:dyDescent="0.3">
      <c r="A426" s="543"/>
      <c r="B426" s="608" t="s">
        <v>2286</v>
      </c>
      <c r="C426" s="491"/>
      <c r="D426" s="491"/>
      <c r="E426" s="607"/>
      <c r="F426" s="606"/>
    </row>
    <row r="427" spans="1:6" s="533" customFormat="1" ht="16.5" customHeight="1" x14ac:dyDescent="0.3">
      <c r="A427" s="543"/>
      <c r="B427" s="610" t="s">
        <v>2287</v>
      </c>
      <c r="C427" s="491"/>
      <c r="D427" s="491"/>
      <c r="E427" s="607"/>
      <c r="F427" s="606"/>
    </row>
    <row r="428" spans="1:6" s="533" customFormat="1" ht="32.25" customHeight="1" x14ac:dyDescent="0.3">
      <c r="A428" s="543"/>
      <c r="B428" s="602" t="s">
        <v>2288</v>
      </c>
      <c r="C428" s="491">
        <v>198</v>
      </c>
      <c r="D428" s="491" t="s">
        <v>1845</v>
      </c>
      <c r="E428" s="601">
        <v>0</v>
      </c>
      <c r="F428" s="600">
        <f>C428*E428</f>
        <v>0</v>
      </c>
    </row>
    <row r="429" spans="1:6" s="533" customFormat="1" ht="19.5" customHeight="1" x14ac:dyDescent="0.3">
      <c r="A429" s="543"/>
      <c r="B429" s="622" t="s">
        <v>2289</v>
      </c>
      <c r="C429" s="491"/>
      <c r="D429" s="491"/>
      <c r="E429" s="601"/>
      <c r="F429" s="600"/>
    </row>
    <row r="430" spans="1:6" s="533" customFormat="1" ht="72" customHeight="1" x14ac:dyDescent="0.3">
      <c r="A430" s="543"/>
      <c r="B430" s="674" t="s">
        <v>2290</v>
      </c>
      <c r="C430" s="540"/>
      <c r="D430" s="540"/>
      <c r="E430" s="540"/>
      <c r="F430" s="543"/>
    </row>
    <row r="431" spans="1:6" s="533" customFormat="1" ht="21.75" customHeight="1" x14ac:dyDescent="0.3">
      <c r="A431" s="543"/>
      <c r="B431" s="670" t="s">
        <v>2291</v>
      </c>
      <c r="C431" s="540"/>
      <c r="D431" s="540"/>
      <c r="E431" s="540"/>
      <c r="F431" s="543"/>
    </row>
    <row r="432" spans="1:6" s="669" customFormat="1" ht="21.75" customHeight="1" x14ac:dyDescent="0.35">
      <c r="A432" s="667" t="s">
        <v>2099</v>
      </c>
      <c r="B432" s="671" t="s">
        <v>2292</v>
      </c>
      <c r="C432" s="664">
        <v>493</v>
      </c>
      <c r="D432" s="664" t="s">
        <v>1845</v>
      </c>
      <c r="E432" s="663">
        <v>0</v>
      </c>
      <c r="F432" s="668">
        <f>C432*E432</f>
        <v>0</v>
      </c>
    </row>
    <row r="433" spans="1:6" s="669" customFormat="1" ht="19.5" customHeight="1" x14ac:dyDescent="0.35">
      <c r="A433" s="667" t="s">
        <v>2104</v>
      </c>
      <c r="B433" s="672" t="s">
        <v>2293</v>
      </c>
      <c r="C433" s="664">
        <v>4</v>
      </c>
      <c r="D433" s="664" t="s">
        <v>2168</v>
      </c>
      <c r="E433" s="663">
        <v>0</v>
      </c>
      <c r="F433" s="668">
        <f>C433*E433</f>
        <v>0</v>
      </c>
    </row>
    <row r="434" spans="1:6" s="669" customFormat="1" ht="20.25" customHeight="1" x14ac:dyDescent="0.35">
      <c r="A434" s="667" t="s">
        <v>2107</v>
      </c>
      <c r="B434" s="672" t="s">
        <v>2294</v>
      </c>
      <c r="C434" s="664">
        <v>14</v>
      </c>
      <c r="D434" s="664" t="s">
        <v>2168</v>
      </c>
      <c r="E434" s="663">
        <v>0</v>
      </c>
      <c r="F434" s="668">
        <f>C434*E434</f>
        <v>0</v>
      </c>
    </row>
    <row r="435" spans="1:6" s="669" customFormat="1" ht="30.75" customHeight="1" x14ac:dyDescent="0.35">
      <c r="A435" s="667" t="s">
        <v>2111</v>
      </c>
      <c r="B435" s="673" t="s">
        <v>2295</v>
      </c>
      <c r="C435" s="664">
        <v>1</v>
      </c>
      <c r="D435" s="664" t="s">
        <v>2168</v>
      </c>
      <c r="E435" s="663">
        <v>0</v>
      </c>
      <c r="F435" s="668">
        <f>C435*E435</f>
        <v>0</v>
      </c>
    </row>
    <row r="436" spans="1:6" s="669" customFormat="1" ht="32.25" customHeight="1" x14ac:dyDescent="0.35">
      <c r="A436" s="667" t="s">
        <v>2113</v>
      </c>
      <c r="B436" s="673" t="s">
        <v>2296</v>
      </c>
      <c r="C436" s="664">
        <v>2</v>
      </c>
      <c r="D436" s="664" t="s">
        <v>2168</v>
      </c>
      <c r="E436" s="663">
        <v>0</v>
      </c>
      <c r="F436" s="668">
        <f>C436*E436</f>
        <v>0</v>
      </c>
    </row>
    <row r="437" spans="1:6" s="533" customFormat="1" ht="138.75" customHeight="1" x14ac:dyDescent="0.3">
      <c r="A437" s="667"/>
      <c r="B437" s="674" t="s">
        <v>2297</v>
      </c>
      <c r="C437" s="540"/>
      <c r="D437" s="540"/>
      <c r="E437" s="540"/>
      <c r="F437" s="543"/>
    </row>
    <row r="438" spans="1:6" s="533" customFormat="1" ht="23.25" customHeight="1" x14ac:dyDescent="0.3">
      <c r="A438" s="667"/>
      <c r="B438" s="670" t="s">
        <v>2291</v>
      </c>
      <c r="C438" s="540"/>
      <c r="D438" s="540"/>
      <c r="E438" s="540"/>
      <c r="F438" s="543"/>
    </row>
    <row r="439" spans="1:6" s="533" customFormat="1" ht="22.5" customHeight="1" x14ac:dyDescent="0.3">
      <c r="A439" s="667" t="s">
        <v>2115</v>
      </c>
      <c r="B439" s="671" t="s">
        <v>2298</v>
      </c>
      <c r="C439" s="664">
        <v>62</v>
      </c>
      <c r="D439" s="664" t="s">
        <v>1845</v>
      </c>
      <c r="E439" s="663">
        <v>0</v>
      </c>
      <c r="F439" s="668">
        <f>C439*E439</f>
        <v>0</v>
      </c>
    </row>
    <row r="440" spans="1:6" s="533" customFormat="1" ht="28.5" customHeight="1" x14ac:dyDescent="0.3">
      <c r="A440" s="667" t="s">
        <v>2118</v>
      </c>
      <c r="B440" s="672" t="s">
        <v>2293</v>
      </c>
      <c r="C440" s="664">
        <v>2</v>
      </c>
      <c r="D440" s="664" t="s">
        <v>2168</v>
      </c>
      <c r="E440" s="663">
        <v>0</v>
      </c>
      <c r="F440" s="668">
        <f>C440*E440</f>
        <v>0</v>
      </c>
    </row>
    <row r="441" spans="1:6" s="533" customFormat="1" ht="28.5" customHeight="1" x14ac:dyDescent="0.3">
      <c r="A441" s="543"/>
      <c r="B441" s="672"/>
      <c r="C441" s="664"/>
      <c r="D441" s="664"/>
      <c r="E441" s="663"/>
      <c r="F441" s="668"/>
    </row>
    <row r="442" spans="1:6" s="533" customFormat="1" ht="28.5" customHeight="1" x14ac:dyDescent="0.3">
      <c r="A442" s="543"/>
      <c r="B442" s="672"/>
      <c r="C442" s="664"/>
      <c r="D442" s="664"/>
      <c r="E442" s="663"/>
      <c r="F442" s="668"/>
    </row>
    <row r="443" spans="1:6" s="533" customFormat="1" ht="28.5" customHeight="1" x14ac:dyDescent="0.3">
      <c r="A443" s="543"/>
      <c r="B443" s="672"/>
      <c r="C443" s="664"/>
      <c r="D443" s="664"/>
      <c r="E443" s="663"/>
      <c r="F443" s="668"/>
    </row>
    <row r="444" spans="1:6" s="533" customFormat="1" ht="28.5" customHeight="1" x14ac:dyDescent="0.3">
      <c r="A444" s="543"/>
      <c r="C444" s="540"/>
      <c r="D444" s="540"/>
      <c r="E444" s="540"/>
      <c r="F444" s="543"/>
    </row>
    <row r="445" spans="1:6" s="533" customFormat="1" ht="28.5" customHeight="1" x14ac:dyDescent="0.3">
      <c r="A445" s="543"/>
      <c r="C445" s="540"/>
      <c r="D445" s="540"/>
      <c r="E445" s="540"/>
      <c r="F445" s="543"/>
    </row>
    <row r="446" spans="1:6" s="533" customFormat="1" ht="28.5" customHeight="1" x14ac:dyDescent="0.3">
      <c r="A446" s="543"/>
      <c r="C446" s="540"/>
      <c r="D446" s="540"/>
      <c r="E446" s="540"/>
      <c r="F446" s="543"/>
    </row>
    <row r="447" spans="1:6" ht="28.5" customHeight="1" x14ac:dyDescent="0.3">
      <c r="A447" s="596"/>
      <c r="B447" s="595"/>
      <c r="C447" s="595"/>
      <c r="D447" s="595"/>
      <c r="E447" s="594" t="s">
        <v>2140</v>
      </c>
      <c r="F447" s="593">
        <f>SUM(F424:F446)</f>
        <v>0</v>
      </c>
    </row>
    <row r="448" spans="1:6" ht="28.5" customHeight="1" x14ac:dyDescent="0.3">
      <c r="A448" s="484" t="str">
        <f>A1</f>
        <v>DJA 2023 0208 - ORE Test Rig Enabling</v>
      </c>
      <c r="B448" s="592"/>
      <c r="C448" s="592"/>
      <c r="D448" s="592"/>
      <c r="E448" s="591"/>
      <c r="F448" s="590"/>
    </row>
    <row r="449" spans="1:6" ht="28.5" customHeight="1" x14ac:dyDescent="0.3">
      <c r="A449" s="589"/>
      <c r="B449" s="588"/>
      <c r="C449" s="587" t="s">
        <v>1629</v>
      </c>
      <c r="D449" s="587" t="s">
        <v>1630</v>
      </c>
      <c r="E449" s="586" t="s">
        <v>1631</v>
      </c>
      <c r="F449" s="585" t="s">
        <v>2091</v>
      </c>
    </row>
    <row r="450" spans="1:6" ht="28.5" customHeight="1" x14ac:dyDescent="0.3">
      <c r="A450" s="543"/>
      <c r="B450" s="700" t="s">
        <v>2299</v>
      </c>
      <c r="C450" s="540"/>
      <c r="D450" s="540"/>
      <c r="E450" s="540"/>
      <c r="F450" s="543"/>
    </row>
    <row r="451" spans="1:6" ht="30.75" customHeight="1" x14ac:dyDescent="0.3">
      <c r="A451" s="543"/>
      <c r="B451" s="702" t="s">
        <v>2278</v>
      </c>
      <c r="C451" s="540"/>
      <c r="D451" s="540"/>
      <c r="E451" s="540"/>
      <c r="F451" s="543"/>
    </row>
    <row r="452" spans="1:6" ht="28.5" customHeight="1" x14ac:dyDescent="0.3">
      <c r="A452" s="543"/>
      <c r="B452" s="701" t="s">
        <v>2300</v>
      </c>
      <c r="C452" s="540"/>
      <c r="D452" s="540"/>
      <c r="E452" s="540"/>
      <c r="F452" s="543"/>
    </row>
    <row r="453" spans="1:6" ht="28.5" customHeight="1" x14ac:dyDescent="0.3">
      <c r="A453" s="543"/>
      <c r="B453" s="701" t="s">
        <v>2301</v>
      </c>
      <c r="C453" s="540"/>
      <c r="D453" s="540"/>
      <c r="E453" s="540"/>
      <c r="F453" s="543"/>
    </row>
    <row r="454" spans="1:6" ht="53.25" customHeight="1" x14ac:dyDescent="0.3">
      <c r="A454" s="667" t="s">
        <v>2099</v>
      </c>
      <c r="B454" s="703" t="s">
        <v>2302</v>
      </c>
      <c r="C454" s="664">
        <v>1</v>
      </c>
      <c r="D454" s="664" t="s">
        <v>1637</v>
      </c>
      <c r="E454" s="663">
        <v>0</v>
      </c>
      <c r="F454" s="668">
        <f>C454*E454</f>
        <v>0</v>
      </c>
    </row>
    <row r="455" spans="1:6" ht="28.5" customHeight="1" x14ac:dyDescent="0.3">
      <c r="A455" s="543"/>
      <c r="B455" s="533"/>
      <c r="C455" s="540"/>
      <c r="D455" s="540"/>
      <c r="E455" s="540"/>
      <c r="F455" s="543"/>
    </row>
    <row r="456" spans="1:6" ht="28.5" customHeight="1" x14ac:dyDescent="0.3">
      <c r="A456" s="543"/>
      <c r="B456" s="533"/>
      <c r="C456" s="540"/>
      <c r="D456" s="540"/>
      <c r="E456" s="540"/>
      <c r="F456" s="543"/>
    </row>
    <row r="457" spans="1:6" ht="28.5" customHeight="1" x14ac:dyDescent="0.3">
      <c r="A457" s="543"/>
      <c r="B457" s="533"/>
      <c r="C457" s="540"/>
      <c r="D457" s="540"/>
      <c r="E457" s="540"/>
      <c r="F457" s="543"/>
    </row>
    <row r="458" spans="1:6" ht="28.5" customHeight="1" x14ac:dyDescent="0.3">
      <c r="A458" s="543"/>
      <c r="B458" s="533"/>
      <c r="C458" s="540"/>
      <c r="D458" s="540"/>
      <c r="E458" s="540"/>
      <c r="F458" s="543"/>
    </row>
    <row r="459" spans="1:6" ht="28.5" customHeight="1" x14ac:dyDescent="0.3">
      <c r="A459" s="543"/>
      <c r="B459" s="533"/>
      <c r="C459" s="540"/>
      <c r="D459" s="540"/>
      <c r="E459" s="540"/>
      <c r="F459" s="543"/>
    </row>
    <row r="460" spans="1:6" ht="28.5" customHeight="1" x14ac:dyDescent="0.3">
      <c r="A460" s="543"/>
      <c r="B460" s="533"/>
      <c r="C460" s="540"/>
      <c r="D460" s="540"/>
      <c r="E460" s="540"/>
      <c r="F460" s="543"/>
    </row>
    <row r="461" spans="1:6" ht="28.5" customHeight="1" x14ac:dyDescent="0.3">
      <c r="A461" s="543"/>
      <c r="B461" s="533"/>
      <c r="C461" s="540"/>
      <c r="D461" s="540"/>
      <c r="E461" s="540"/>
      <c r="F461" s="543"/>
    </row>
    <row r="462" spans="1:6" ht="28.5" customHeight="1" x14ac:dyDescent="0.3">
      <c r="A462" s="543"/>
      <c r="B462" s="533"/>
      <c r="C462" s="540"/>
      <c r="D462" s="540"/>
      <c r="E462" s="540"/>
      <c r="F462" s="543"/>
    </row>
    <row r="463" spans="1:6" ht="28.5" customHeight="1" x14ac:dyDescent="0.3">
      <c r="A463" s="543"/>
      <c r="B463" s="533"/>
      <c r="C463" s="540"/>
      <c r="D463" s="540"/>
      <c r="E463" s="540"/>
      <c r="F463" s="543"/>
    </row>
    <row r="464" spans="1:6" ht="28.5" customHeight="1" x14ac:dyDescent="0.3">
      <c r="A464" s="543"/>
      <c r="B464" s="533"/>
      <c r="C464" s="540"/>
      <c r="D464" s="540"/>
      <c r="E464" s="540"/>
      <c r="F464" s="543"/>
    </row>
    <row r="465" spans="1:6" ht="28.5" customHeight="1" x14ac:dyDescent="0.3">
      <c r="A465" s="543"/>
      <c r="B465" s="533"/>
      <c r="C465" s="540"/>
      <c r="D465" s="540"/>
      <c r="E465" s="540"/>
      <c r="F465" s="543"/>
    </row>
    <row r="466" spans="1:6" ht="28.5" customHeight="1" x14ac:dyDescent="0.3">
      <c r="A466" s="543"/>
      <c r="B466" s="533"/>
      <c r="C466" s="540"/>
      <c r="D466" s="540"/>
      <c r="E466" s="540"/>
      <c r="F466" s="543"/>
    </row>
    <row r="467" spans="1:6" ht="28.5" customHeight="1" x14ac:dyDescent="0.3">
      <c r="A467" s="543"/>
      <c r="B467" s="533"/>
      <c r="C467" s="540"/>
      <c r="D467" s="540"/>
      <c r="E467" s="540"/>
      <c r="F467" s="543"/>
    </row>
    <row r="468" spans="1:6" ht="28.5" customHeight="1" x14ac:dyDescent="0.3">
      <c r="A468" s="543"/>
      <c r="B468" s="533"/>
      <c r="C468" s="540"/>
      <c r="D468" s="540"/>
      <c r="E468" s="540"/>
      <c r="F468" s="543"/>
    </row>
    <row r="469" spans="1:6" ht="28.5" customHeight="1" x14ac:dyDescent="0.3">
      <c r="A469" s="543"/>
      <c r="B469" s="533"/>
      <c r="C469" s="540"/>
      <c r="D469" s="540"/>
      <c r="E469" s="540"/>
      <c r="F469" s="543"/>
    </row>
    <row r="470" spans="1:6" ht="28.5" customHeight="1" x14ac:dyDescent="0.3">
      <c r="A470" s="543"/>
      <c r="B470" s="533"/>
      <c r="C470" s="540"/>
      <c r="D470" s="540"/>
      <c r="E470" s="540"/>
      <c r="F470" s="543"/>
    </row>
    <row r="471" spans="1:6" ht="28.5" customHeight="1" x14ac:dyDescent="0.3">
      <c r="A471" s="543"/>
      <c r="B471" s="533"/>
      <c r="C471" s="540"/>
      <c r="D471" s="540"/>
      <c r="E471" s="540"/>
      <c r="F471" s="543"/>
    </row>
    <row r="472" spans="1:6" ht="28.5" customHeight="1" x14ac:dyDescent="0.3">
      <c r="A472" s="543"/>
      <c r="B472" s="533"/>
      <c r="C472" s="540"/>
      <c r="D472" s="540"/>
      <c r="E472" s="540"/>
      <c r="F472" s="543"/>
    </row>
    <row r="473" spans="1:6" ht="28.5" customHeight="1" x14ac:dyDescent="0.3">
      <c r="A473" s="596"/>
      <c r="B473" s="595"/>
      <c r="C473" s="595"/>
      <c r="D473" s="595"/>
      <c r="E473" s="594" t="s">
        <v>2140</v>
      </c>
      <c r="F473" s="593">
        <f>SUM(F450:F472)</f>
        <v>0</v>
      </c>
    </row>
    <row r="474" spans="1:6" ht="28.5" customHeight="1" x14ac:dyDescent="0.3">
      <c r="A474" s="589"/>
      <c r="B474" s="588"/>
      <c r="C474" s="587" t="s">
        <v>1629</v>
      </c>
      <c r="D474" s="587" t="s">
        <v>1630</v>
      </c>
      <c r="E474" s="586" t="s">
        <v>1631</v>
      </c>
      <c r="F474" s="585" t="s">
        <v>2091</v>
      </c>
    </row>
    <row r="475" spans="1:6" s="533" customFormat="1" ht="17.25" customHeight="1" x14ac:dyDescent="0.3">
      <c r="A475" s="579"/>
      <c r="B475" s="584" t="s">
        <v>2303</v>
      </c>
      <c r="C475" s="583"/>
      <c r="D475" s="583"/>
      <c r="E475" s="582"/>
      <c r="F475" s="581"/>
    </row>
    <row r="476" spans="1:6" s="533" customFormat="1" ht="28.5" customHeight="1" x14ac:dyDescent="0.3">
      <c r="A476" s="579"/>
      <c r="B476" s="38"/>
      <c r="C476" s="578"/>
      <c r="D476" s="578"/>
      <c r="E476" s="540"/>
      <c r="F476" s="543"/>
    </row>
    <row r="477" spans="1:6" s="533" customFormat="1" ht="17.25" customHeight="1" x14ac:dyDescent="0.3">
      <c r="A477" s="579"/>
      <c r="B477" s="580" t="s">
        <v>2304</v>
      </c>
      <c r="C477" s="578"/>
      <c r="D477" s="578"/>
      <c r="E477" s="540"/>
      <c r="F477" s="538">
        <f>F32</f>
        <v>0</v>
      </c>
    </row>
    <row r="478" spans="1:6" s="533" customFormat="1" ht="17.25" customHeight="1" x14ac:dyDescent="0.3">
      <c r="A478" s="579"/>
      <c r="B478" s="580"/>
      <c r="C478" s="578"/>
      <c r="D478" s="578"/>
      <c r="E478" s="540"/>
      <c r="F478" s="538"/>
    </row>
    <row r="479" spans="1:6" s="533" customFormat="1" ht="17.25" customHeight="1" x14ac:dyDescent="0.3">
      <c r="A479" s="579"/>
      <c r="B479" s="580" t="s">
        <v>2305</v>
      </c>
      <c r="C479" s="578"/>
      <c r="D479" s="578"/>
      <c r="E479" s="540"/>
      <c r="F479" s="538">
        <f>F75</f>
        <v>0</v>
      </c>
    </row>
    <row r="480" spans="1:6" s="533" customFormat="1" ht="17.25" customHeight="1" x14ac:dyDescent="0.3">
      <c r="A480" s="579"/>
      <c r="B480" s="580"/>
      <c r="C480" s="578"/>
      <c r="D480" s="578"/>
      <c r="E480" s="540"/>
      <c r="F480" s="538"/>
    </row>
    <row r="481" spans="1:6" s="533" customFormat="1" ht="17.25" customHeight="1" x14ac:dyDescent="0.3">
      <c r="A481" s="579"/>
      <c r="B481" s="580" t="s">
        <v>2306</v>
      </c>
      <c r="C481" s="578"/>
      <c r="D481" s="578"/>
      <c r="E481" s="540"/>
      <c r="F481" s="538">
        <f>F117</f>
        <v>0</v>
      </c>
    </row>
    <row r="482" spans="1:6" s="533" customFormat="1" ht="17.25" customHeight="1" x14ac:dyDescent="0.3">
      <c r="A482" s="579"/>
      <c r="B482" s="580"/>
      <c r="C482" s="578"/>
      <c r="D482" s="578"/>
      <c r="E482" s="540"/>
      <c r="F482" s="538"/>
    </row>
    <row r="483" spans="1:6" s="533" customFormat="1" ht="17.25" customHeight="1" x14ac:dyDescent="0.3">
      <c r="A483" s="579"/>
      <c r="B483" s="580" t="s">
        <v>2307</v>
      </c>
      <c r="C483" s="578"/>
      <c r="D483" s="578"/>
      <c r="E483" s="540"/>
      <c r="F483" s="538">
        <f>F152</f>
        <v>0</v>
      </c>
    </row>
    <row r="484" spans="1:6" s="533" customFormat="1" ht="17.25" customHeight="1" x14ac:dyDescent="0.3">
      <c r="A484" s="579"/>
      <c r="B484" s="580"/>
      <c r="C484" s="578"/>
      <c r="D484" s="578"/>
      <c r="E484" s="540"/>
      <c r="F484" s="538"/>
    </row>
    <row r="485" spans="1:6" s="533" customFormat="1" ht="17.25" customHeight="1" x14ac:dyDescent="0.3">
      <c r="A485" s="579"/>
      <c r="B485" s="580" t="s">
        <v>2308</v>
      </c>
      <c r="C485" s="578"/>
      <c r="D485" s="578"/>
      <c r="E485" s="540"/>
      <c r="F485" s="538">
        <f>F189</f>
        <v>0</v>
      </c>
    </row>
    <row r="486" spans="1:6" s="533" customFormat="1" ht="17.25" customHeight="1" x14ac:dyDescent="0.3">
      <c r="A486" s="579"/>
      <c r="B486" s="580"/>
      <c r="C486" s="578"/>
      <c r="D486" s="578"/>
      <c r="E486" s="540"/>
      <c r="F486" s="538"/>
    </row>
    <row r="487" spans="1:6" s="533" customFormat="1" ht="17.25" customHeight="1" x14ac:dyDescent="0.3">
      <c r="A487" s="579"/>
      <c r="B487" s="580" t="s">
        <v>2309</v>
      </c>
      <c r="C487" s="578"/>
      <c r="D487" s="578"/>
      <c r="E487" s="540"/>
      <c r="F487" s="538">
        <f>F234</f>
        <v>0</v>
      </c>
    </row>
    <row r="488" spans="1:6" s="533" customFormat="1" ht="17.25" customHeight="1" x14ac:dyDescent="0.3">
      <c r="A488" s="579"/>
      <c r="B488" s="580"/>
      <c r="C488" s="578"/>
      <c r="D488" s="578"/>
      <c r="E488" s="540"/>
      <c r="F488" s="538"/>
    </row>
    <row r="489" spans="1:6" s="533" customFormat="1" ht="17.25" customHeight="1" x14ac:dyDescent="0.3">
      <c r="A489" s="579"/>
      <c r="B489" s="580" t="s">
        <v>2310</v>
      </c>
      <c r="C489" s="578"/>
      <c r="D489" s="578"/>
      <c r="E489" s="540"/>
      <c r="F489" s="538">
        <f>F274</f>
        <v>0</v>
      </c>
    </row>
    <row r="490" spans="1:6" s="533" customFormat="1" ht="17.25" customHeight="1" x14ac:dyDescent="0.3">
      <c r="A490" s="579"/>
      <c r="B490" s="580"/>
      <c r="C490" s="578"/>
      <c r="D490" s="578"/>
      <c r="E490" s="540"/>
      <c r="F490" s="538"/>
    </row>
    <row r="491" spans="1:6" s="533" customFormat="1" ht="17.25" customHeight="1" x14ac:dyDescent="0.3">
      <c r="A491" s="579"/>
      <c r="B491" s="580" t="s">
        <v>2311</v>
      </c>
      <c r="C491" s="578"/>
      <c r="D491" s="578"/>
      <c r="E491" s="540"/>
      <c r="F491" s="538">
        <f>F314</f>
        <v>0</v>
      </c>
    </row>
    <row r="492" spans="1:6" s="533" customFormat="1" ht="17.25" customHeight="1" x14ac:dyDescent="0.3">
      <c r="A492" s="579"/>
      <c r="B492" s="580"/>
      <c r="C492" s="578"/>
      <c r="D492" s="578"/>
      <c r="E492" s="540"/>
      <c r="F492" s="538"/>
    </row>
    <row r="493" spans="1:6" s="533" customFormat="1" ht="17.25" customHeight="1" x14ac:dyDescent="0.3">
      <c r="A493" s="579"/>
      <c r="B493" s="580" t="s">
        <v>2312</v>
      </c>
      <c r="C493" s="578"/>
      <c r="D493" s="578"/>
      <c r="E493" s="540"/>
      <c r="F493" s="538">
        <f>F360</f>
        <v>0</v>
      </c>
    </row>
    <row r="494" spans="1:6" s="533" customFormat="1" ht="17.25" customHeight="1" x14ac:dyDescent="0.3">
      <c r="A494" s="579"/>
      <c r="B494" s="580"/>
      <c r="C494" s="578"/>
      <c r="D494" s="578"/>
      <c r="E494" s="540"/>
      <c r="F494" s="538"/>
    </row>
    <row r="495" spans="1:6" s="533" customFormat="1" ht="17.25" customHeight="1" x14ac:dyDescent="0.3">
      <c r="A495" s="579"/>
      <c r="B495" s="580" t="s">
        <v>2313</v>
      </c>
      <c r="C495" s="578"/>
      <c r="D495" s="578"/>
      <c r="E495" s="540"/>
      <c r="F495" s="538">
        <f>F391</f>
        <v>0</v>
      </c>
    </row>
    <row r="496" spans="1:6" s="533" customFormat="1" ht="17.25" customHeight="1" x14ac:dyDescent="0.3">
      <c r="A496" s="579"/>
      <c r="B496" s="580"/>
      <c r="C496" s="578"/>
      <c r="D496" s="578"/>
      <c r="E496" s="540"/>
      <c r="F496" s="538"/>
    </row>
    <row r="497" spans="1:6" s="533" customFormat="1" ht="17.25" customHeight="1" x14ac:dyDescent="0.3">
      <c r="A497" s="579"/>
      <c r="B497" s="580" t="s">
        <v>2314</v>
      </c>
      <c r="C497" s="578"/>
      <c r="D497" s="578"/>
      <c r="E497" s="540"/>
      <c r="F497" s="538">
        <f>F421</f>
        <v>0</v>
      </c>
    </row>
    <row r="498" spans="1:6" s="533" customFormat="1" ht="17.25" customHeight="1" x14ac:dyDescent="0.3">
      <c r="A498" s="579"/>
      <c r="B498" s="580"/>
      <c r="C498" s="578"/>
      <c r="D498" s="578"/>
      <c r="E498" s="540"/>
      <c r="F498" s="538"/>
    </row>
    <row r="499" spans="1:6" s="533" customFormat="1" ht="17.25" customHeight="1" x14ac:dyDescent="0.3">
      <c r="A499" s="579"/>
      <c r="B499" s="580" t="s">
        <v>2315</v>
      </c>
      <c r="C499" s="578"/>
      <c r="D499" s="578"/>
      <c r="E499" s="540"/>
      <c r="F499" s="538">
        <f>F447</f>
        <v>0</v>
      </c>
    </row>
    <row r="500" spans="1:6" s="533" customFormat="1" ht="17.25" customHeight="1" x14ac:dyDescent="0.3">
      <c r="A500" s="579"/>
      <c r="B500" s="580"/>
      <c r="C500" s="578"/>
      <c r="D500" s="578"/>
      <c r="E500" s="540"/>
      <c r="F500" s="538"/>
    </row>
    <row r="501" spans="1:6" s="533" customFormat="1" ht="17.25" customHeight="1" x14ac:dyDescent="0.3">
      <c r="A501" s="579"/>
      <c r="B501" s="580" t="s">
        <v>2316</v>
      </c>
      <c r="C501" s="578"/>
      <c r="D501" s="578"/>
      <c r="E501" s="540"/>
      <c r="F501" s="538">
        <f>F473</f>
        <v>0</v>
      </c>
    </row>
    <row r="502" spans="1:6" s="533" customFormat="1" ht="17.25" customHeight="1" x14ac:dyDescent="0.3">
      <c r="A502" s="579"/>
      <c r="B502" s="580"/>
      <c r="C502" s="578"/>
      <c r="D502" s="578"/>
      <c r="E502" s="540"/>
      <c r="F502" s="538"/>
    </row>
    <row r="503" spans="1:6" s="533" customFormat="1" ht="17.25" customHeight="1" x14ac:dyDescent="0.3">
      <c r="A503" s="579"/>
      <c r="B503" s="580"/>
      <c r="C503" s="578"/>
      <c r="D503" s="578"/>
      <c r="E503" s="540"/>
      <c r="F503" s="538"/>
    </row>
    <row r="504" spans="1:6" s="533" customFormat="1" ht="17.25" customHeight="1" x14ac:dyDescent="0.3">
      <c r="A504" s="579"/>
      <c r="B504" s="580"/>
      <c r="C504" s="578"/>
      <c r="D504" s="578"/>
      <c r="E504" s="540"/>
      <c r="F504" s="538"/>
    </row>
    <row r="505" spans="1:6" s="533" customFormat="1" ht="17.25" customHeight="1" x14ac:dyDescent="0.3">
      <c r="A505" s="579"/>
      <c r="B505" s="580"/>
      <c r="C505" s="578"/>
      <c r="D505" s="578"/>
      <c r="E505" s="540"/>
      <c r="F505" s="538"/>
    </row>
    <row r="506" spans="1:6" s="533" customFormat="1" ht="17.25" customHeight="1" x14ac:dyDescent="0.3">
      <c r="A506" s="579"/>
      <c r="B506" s="580"/>
      <c r="C506" s="578"/>
      <c r="D506" s="578"/>
      <c r="E506" s="540"/>
      <c r="F506" s="538"/>
    </row>
    <row r="507" spans="1:6" s="533" customFormat="1" ht="17.25" customHeight="1" x14ac:dyDescent="0.3">
      <c r="A507" s="579"/>
      <c r="B507" s="580"/>
      <c r="C507" s="578"/>
      <c r="D507" s="578"/>
      <c r="E507" s="540"/>
      <c r="F507" s="538"/>
    </row>
    <row r="508" spans="1:6" s="533" customFormat="1" ht="17.25" customHeight="1" x14ac:dyDescent="0.3">
      <c r="A508" s="579"/>
      <c r="B508" s="580"/>
      <c r="C508" s="578"/>
      <c r="D508" s="578"/>
      <c r="E508" s="540"/>
      <c r="F508" s="538"/>
    </row>
    <row r="509" spans="1:6" s="533" customFormat="1" ht="17.25" customHeight="1" x14ac:dyDescent="0.3">
      <c r="A509" s="579"/>
      <c r="B509" s="580"/>
      <c r="C509" s="578"/>
      <c r="D509" s="578"/>
      <c r="E509" s="540"/>
      <c r="F509" s="538"/>
    </row>
    <row r="510" spans="1:6" s="533" customFormat="1" ht="17.25" customHeight="1" x14ac:dyDescent="0.3">
      <c r="A510" s="579"/>
      <c r="B510" s="580"/>
      <c r="C510" s="578"/>
      <c r="D510" s="578"/>
      <c r="E510" s="540"/>
      <c r="F510" s="538"/>
    </row>
    <row r="511" spans="1:6" s="533" customFormat="1" ht="17.25" customHeight="1" x14ac:dyDescent="0.3">
      <c r="A511" s="579"/>
      <c r="B511" s="580"/>
      <c r="C511" s="578"/>
      <c r="D511" s="578"/>
      <c r="E511" s="540"/>
      <c r="F511" s="538"/>
    </row>
    <row r="512" spans="1:6" s="533" customFormat="1" ht="17.25" customHeight="1" x14ac:dyDescent="0.3">
      <c r="A512" s="579"/>
      <c r="B512" s="580"/>
      <c r="C512" s="578"/>
      <c r="D512" s="578"/>
      <c r="E512" s="540"/>
      <c r="F512" s="538"/>
    </row>
    <row r="513" spans="1:6" s="533" customFormat="1" ht="18.75" customHeight="1" x14ac:dyDescent="0.3">
      <c r="A513" s="579"/>
      <c r="B513" s="580"/>
      <c r="C513" s="578"/>
      <c r="D513" s="578"/>
      <c r="E513" s="540"/>
      <c r="F513" s="538"/>
    </row>
    <row r="514" spans="1:6" s="533" customFormat="1" ht="18.75" customHeight="1" x14ac:dyDescent="0.3">
      <c r="A514" s="579"/>
      <c r="B514" s="580"/>
      <c r="C514" s="578"/>
      <c r="D514" s="578"/>
      <c r="E514" s="540"/>
      <c r="F514" s="538"/>
    </row>
    <row r="515" spans="1:6" s="533" customFormat="1" ht="18.75" customHeight="1" x14ac:dyDescent="0.3">
      <c r="A515" s="579"/>
      <c r="B515" s="580"/>
      <c r="C515" s="578"/>
      <c r="D515" s="578"/>
      <c r="E515" s="540"/>
      <c r="F515" s="538"/>
    </row>
    <row r="516" spans="1:6" s="533" customFormat="1" ht="18.75" customHeight="1" x14ac:dyDescent="0.3">
      <c r="A516" s="579"/>
      <c r="B516" s="38"/>
      <c r="C516" s="578"/>
      <c r="D516" s="578"/>
      <c r="E516" s="540"/>
      <c r="F516" s="543"/>
    </row>
    <row r="517" spans="1:6" s="533" customFormat="1" ht="0.75" customHeight="1" x14ac:dyDescent="0.3">
      <c r="A517" s="579"/>
      <c r="B517" s="38"/>
      <c r="C517" s="578"/>
      <c r="D517" s="578"/>
      <c r="E517" s="540"/>
      <c r="F517" s="543"/>
    </row>
    <row r="518" spans="1:6" s="533" customFormat="1" ht="28.5" customHeight="1" x14ac:dyDescent="0.3">
      <c r="A518" s="577"/>
      <c r="B518" s="576"/>
      <c r="C518" s="576"/>
      <c r="D518" s="576"/>
      <c r="E518" s="535" t="s">
        <v>2189</v>
      </c>
      <c r="F518" s="534">
        <f>SUM(F475:F516)</f>
        <v>0</v>
      </c>
    </row>
  </sheetData>
  <sheetProtection algorithmName="SHA-512" hashValue="sqouShd0TEnIAO0hhzxfZCSEc6Gd5XO6SLACp2EbzlpegtDIzVx4sSLFWjzgUcyKvc5RgHAspmSuMxageyOpyg==" saltValue="4OtEOtsHfgpphw/uLS6KtQ==" spinCount="100000" sheet="1" objects="1" scenarios="1"/>
  <pageMargins left="0.70866141732283472" right="0.70866141732283472" top="0.74803149606299213" bottom="0.74803149606299213" header="0.31496062992125984" footer="0.31496062992125984"/>
  <pageSetup paperSize="9" scale="91" fitToHeight="0" orientation="portrait" r:id="rId1"/>
  <headerFooter>
    <oddFooter>&amp;CPage 3/&amp;P</oddFooter>
  </headerFooter>
  <rowBreaks count="6" manualBreakCount="6">
    <brk id="117" max="5" man="1"/>
    <brk id="152" max="5" man="1"/>
    <brk id="274" max="5" man="1"/>
    <brk id="314" max="5" man="1"/>
    <brk id="447" max="5" man="1"/>
    <brk id="473" max="5"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60B4D5-A526-4728-8A77-B8B76AFFA731}">
  <sheetPr>
    <pageSetUpPr fitToPage="1"/>
  </sheetPr>
  <dimension ref="A1:CF108"/>
  <sheetViews>
    <sheetView view="pageBreakPreview" topLeftCell="A29" zoomScaleNormal="100" zoomScaleSheetLayoutView="100" workbookViewId="0">
      <selection activeCell="E47" sqref="E47"/>
    </sheetView>
  </sheetViews>
  <sheetFormatPr defaultColWidth="9.1796875" defaultRowHeight="13" x14ac:dyDescent="0.3"/>
  <cols>
    <col min="1" max="1" width="5.7265625" style="575" customWidth="1"/>
    <col min="2" max="2" width="48.7265625" style="575" customWidth="1"/>
    <col min="3" max="3" width="9.1796875" style="575"/>
    <col min="4" max="4" width="8.26953125" style="575" customWidth="1"/>
    <col min="5" max="5" width="10.81640625" style="575" customWidth="1"/>
    <col min="6" max="6" width="12.81640625" style="575" customWidth="1"/>
    <col min="7" max="7" width="9.1796875" style="575" customWidth="1"/>
    <col min="8" max="19" width="9.1796875" style="575" hidden="1" customWidth="1"/>
    <col min="20" max="43" width="9.1796875" style="575" customWidth="1"/>
    <col min="44" max="16384" width="9.1796875" style="575"/>
  </cols>
  <sheetData>
    <row r="1" spans="1:15" ht="28.5" customHeight="1" x14ac:dyDescent="0.3">
      <c r="A1" s="484" t="s">
        <v>49</v>
      </c>
      <c r="B1" s="592"/>
      <c r="C1" s="592"/>
      <c r="D1" s="592"/>
      <c r="E1" s="591"/>
      <c r="F1" s="590"/>
    </row>
    <row r="2" spans="1:15" ht="28.5" customHeight="1" x14ac:dyDescent="0.3">
      <c r="A2" s="589"/>
      <c r="B2" s="588"/>
      <c r="C2" s="628" t="s">
        <v>1629</v>
      </c>
      <c r="D2" s="628" t="s">
        <v>1630</v>
      </c>
      <c r="E2" s="627" t="s">
        <v>1631</v>
      </c>
      <c r="F2" s="626" t="s">
        <v>2091</v>
      </c>
    </row>
    <row r="3" spans="1:15" ht="17.25" customHeight="1" x14ac:dyDescent="0.3">
      <c r="A3" s="603"/>
      <c r="B3" s="612" t="s">
        <v>2317</v>
      </c>
      <c r="C3" s="625"/>
      <c r="D3" s="625"/>
      <c r="E3" s="624"/>
      <c r="F3" s="623"/>
    </row>
    <row r="4" spans="1:15" s="499" customFormat="1" ht="30.75" customHeight="1" x14ac:dyDescent="0.3">
      <c r="A4" s="504"/>
      <c r="B4" s="503" t="s">
        <v>2191</v>
      </c>
      <c r="C4" s="502"/>
      <c r="D4" s="502"/>
      <c r="E4" s="501"/>
      <c r="F4" s="500"/>
    </row>
    <row r="5" spans="1:15" ht="17.25" customHeight="1" x14ac:dyDescent="0.3">
      <c r="A5" s="603"/>
      <c r="B5" s="612" t="s">
        <v>2299</v>
      </c>
      <c r="C5" s="491"/>
      <c r="D5" s="491"/>
      <c r="E5" s="607"/>
      <c r="F5" s="606"/>
    </row>
    <row r="6" spans="1:15" ht="17.25" customHeight="1" x14ac:dyDescent="0.3">
      <c r="A6" s="603"/>
      <c r="B6" s="622" t="s">
        <v>2097</v>
      </c>
      <c r="C6" s="491"/>
      <c r="D6" s="491"/>
      <c r="E6" s="607"/>
      <c r="F6" s="606"/>
    </row>
    <row r="7" spans="1:15" s="533" customFormat="1" ht="17.25" customHeight="1" x14ac:dyDescent="0.3">
      <c r="A7" s="618"/>
      <c r="B7" s="617" t="s">
        <v>2318</v>
      </c>
      <c r="C7" s="616"/>
      <c r="D7" s="616"/>
      <c r="E7" s="615"/>
      <c r="F7" s="614"/>
    </row>
    <row r="8" spans="1:15" s="38" customFormat="1" ht="85" customHeight="1" x14ac:dyDescent="0.3">
      <c r="A8" s="621" t="s">
        <v>2099</v>
      </c>
      <c r="B8" s="620" t="s">
        <v>2319</v>
      </c>
      <c r="C8" s="578">
        <v>1</v>
      </c>
      <c r="D8" s="578" t="s">
        <v>2320</v>
      </c>
      <c r="E8" s="539">
        <v>0</v>
      </c>
      <c r="F8" s="538">
        <f>C8*E8</f>
        <v>0</v>
      </c>
    </row>
    <row r="9" spans="1:15" s="38" customFormat="1" ht="85" customHeight="1" x14ac:dyDescent="0.3">
      <c r="A9" s="621" t="s">
        <v>2104</v>
      </c>
      <c r="B9" s="620" t="s">
        <v>2321</v>
      </c>
      <c r="C9" s="578">
        <v>1</v>
      </c>
      <c r="D9" s="578" t="s">
        <v>2320</v>
      </c>
      <c r="E9" s="539">
        <v>0</v>
      </c>
      <c r="F9" s="538">
        <f>C9*E9</f>
        <v>0</v>
      </c>
    </row>
    <row r="10" spans="1:15" s="38" customFormat="1" ht="85" customHeight="1" x14ac:dyDescent="0.3">
      <c r="A10" s="621" t="s">
        <v>2107</v>
      </c>
      <c r="B10" s="620" t="s">
        <v>2322</v>
      </c>
      <c r="C10" s="578">
        <v>1</v>
      </c>
      <c r="D10" s="578" t="s">
        <v>2320</v>
      </c>
      <c r="E10" s="539">
        <v>0</v>
      </c>
      <c r="F10" s="538">
        <f>C10*E10</f>
        <v>0</v>
      </c>
    </row>
    <row r="11" spans="1:15" s="38" customFormat="1" ht="85" customHeight="1" x14ac:dyDescent="0.3">
      <c r="A11" s="621" t="s">
        <v>2111</v>
      </c>
      <c r="B11" s="620" t="s">
        <v>2323</v>
      </c>
      <c r="C11" s="578">
        <v>1</v>
      </c>
      <c r="D11" s="578" t="s">
        <v>2320</v>
      </c>
      <c r="E11" s="539">
        <v>0</v>
      </c>
      <c r="F11" s="538">
        <f>C11*E11</f>
        <v>0</v>
      </c>
    </row>
    <row r="12" spans="1:15" s="533" customFormat="1" ht="17.25" customHeight="1" x14ac:dyDescent="0.3">
      <c r="A12" s="618"/>
      <c r="B12" s="617" t="s">
        <v>2324</v>
      </c>
      <c r="C12" s="616"/>
      <c r="D12" s="616"/>
      <c r="E12" s="615"/>
      <c r="F12" s="614"/>
    </row>
    <row r="13" spans="1:15" s="38" customFormat="1" ht="95.15" customHeight="1" thickBot="1" x14ac:dyDescent="0.35">
      <c r="A13" s="621" t="s">
        <v>2113</v>
      </c>
      <c r="B13" s="620" t="s">
        <v>2325</v>
      </c>
      <c r="C13" s="578">
        <f>ROUND(O13,0)</f>
        <v>47</v>
      </c>
      <c r="D13" s="578" t="s">
        <v>1845</v>
      </c>
      <c r="E13" s="539">
        <v>0</v>
      </c>
      <c r="F13" s="538">
        <f>C13*E13</f>
        <v>0</v>
      </c>
      <c r="H13" s="38">
        <v>3.86</v>
      </c>
      <c r="I13" s="38">
        <v>7.66</v>
      </c>
      <c r="J13" s="38">
        <v>15.5</v>
      </c>
      <c r="K13" s="38">
        <v>15.5</v>
      </c>
      <c r="L13" s="38">
        <v>2</v>
      </c>
      <c r="M13" s="38">
        <v>2</v>
      </c>
      <c r="O13" s="619">
        <f>SUM(H13:N13)</f>
        <v>46.519999999999996</v>
      </c>
    </row>
    <row r="14" spans="1:15" s="533" customFormat="1" ht="17.25" customHeight="1" thickTop="1" x14ac:dyDescent="0.3">
      <c r="A14" s="618"/>
      <c r="B14" s="617"/>
      <c r="C14" s="616"/>
      <c r="D14" s="616"/>
      <c r="E14" s="615"/>
      <c r="F14" s="614"/>
    </row>
    <row r="15" spans="1:15" s="533" customFormat="1" ht="17.25" customHeight="1" x14ac:dyDescent="0.3">
      <c r="A15" s="618"/>
      <c r="B15" s="617"/>
      <c r="C15" s="616"/>
      <c r="D15" s="616"/>
      <c r="E15" s="615"/>
      <c r="F15" s="614"/>
    </row>
    <row r="16" spans="1:15" s="533" customFormat="1" ht="17.25" customHeight="1" x14ac:dyDescent="0.3">
      <c r="A16" s="618"/>
      <c r="B16" s="617"/>
      <c r="C16" s="616"/>
      <c r="D16" s="616"/>
      <c r="E16" s="615"/>
      <c r="F16" s="614"/>
    </row>
    <row r="17" spans="1:84" s="533" customFormat="1" ht="17.25" customHeight="1" x14ac:dyDescent="0.3">
      <c r="A17" s="618"/>
      <c r="B17" s="617"/>
      <c r="C17" s="616"/>
      <c r="D17" s="616"/>
      <c r="E17" s="615"/>
      <c r="F17" s="614"/>
    </row>
    <row r="18" spans="1:84" s="533" customFormat="1" ht="17.25" customHeight="1" x14ac:dyDescent="0.3">
      <c r="A18" s="618"/>
      <c r="B18" s="617"/>
      <c r="C18" s="616"/>
      <c r="D18" s="616"/>
      <c r="E18" s="615"/>
      <c r="F18" s="614"/>
    </row>
    <row r="19" spans="1:84" s="533" customFormat="1" ht="17.25" customHeight="1" x14ac:dyDescent="0.3">
      <c r="A19" s="618"/>
      <c r="B19" s="617"/>
      <c r="C19" s="616"/>
      <c r="D19" s="616"/>
      <c r="E19" s="615"/>
      <c r="F19" s="614"/>
    </row>
    <row r="20" spans="1:84" s="533" customFormat="1" ht="17.25" customHeight="1" x14ac:dyDescent="0.3">
      <c r="A20" s="618"/>
      <c r="B20" s="617"/>
      <c r="C20" s="616"/>
      <c r="D20" s="616"/>
      <c r="E20" s="615"/>
      <c r="F20" s="614"/>
    </row>
    <row r="21" spans="1:84" s="533" customFormat="1" ht="17.25" customHeight="1" x14ac:dyDescent="0.3">
      <c r="A21" s="618"/>
      <c r="B21" s="617"/>
      <c r="C21" s="616"/>
      <c r="D21" s="616"/>
      <c r="E21" s="615"/>
      <c r="F21" s="614"/>
    </row>
    <row r="22" spans="1:84" s="533" customFormat="1" ht="17.25" customHeight="1" x14ac:dyDescent="0.3">
      <c r="A22" s="618"/>
      <c r="B22" s="617"/>
      <c r="C22" s="616"/>
      <c r="D22" s="616"/>
      <c r="E22" s="615"/>
      <c r="F22" s="614"/>
    </row>
    <row r="23" spans="1:84" ht="17.25" customHeight="1" x14ac:dyDescent="0.3">
      <c r="A23" s="603"/>
      <c r="B23" s="602"/>
      <c r="C23" s="491"/>
      <c r="D23" s="491"/>
      <c r="E23" s="601"/>
      <c r="F23" s="600"/>
      <c r="I23" s="485"/>
      <c r="J23" s="495"/>
      <c r="K23" s="495"/>
      <c r="L23" s="495"/>
      <c r="M23" s="495"/>
      <c r="N23" s="495"/>
      <c r="P23" s="485"/>
      <c r="Q23" s="485"/>
      <c r="R23" s="485"/>
      <c r="S23" s="485"/>
      <c r="T23" s="485"/>
      <c r="U23" s="485"/>
      <c r="W23" s="485"/>
      <c r="X23" s="485"/>
      <c r="Y23" s="485"/>
      <c r="Z23" s="485"/>
      <c r="AA23" s="485"/>
      <c r="AB23" s="485"/>
      <c r="BJ23" s="485"/>
      <c r="BK23" s="485"/>
      <c r="BL23" s="485"/>
      <c r="BM23" s="485"/>
      <c r="BN23" s="485"/>
      <c r="BO23" s="485"/>
      <c r="CA23" s="485"/>
      <c r="CB23" s="485"/>
      <c r="CC23" s="485"/>
      <c r="CD23" s="485"/>
      <c r="CE23" s="485"/>
      <c r="CF23" s="485"/>
    </row>
    <row r="24" spans="1:84" s="499" customFormat="1" ht="17.25" customHeight="1" x14ac:dyDescent="0.3">
      <c r="A24" s="504"/>
      <c r="B24" s="599"/>
      <c r="C24" s="502"/>
      <c r="D24" s="502"/>
      <c r="E24" s="598"/>
      <c r="F24" s="597"/>
    </row>
    <row r="25" spans="1:84" ht="28.5" customHeight="1" x14ac:dyDescent="0.3">
      <c r="A25" s="596"/>
      <c r="B25" s="595"/>
      <c r="C25" s="595"/>
      <c r="D25" s="595"/>
      <c r="E25" s="594" t="s">
        <v>2140</v>
      </c>
      <c r="F25" s="593">
        <f>SUM(F7:F24)</f>
        <v>0</v>
      </c>
    </row>
    <row r="26" spans="1:84" ht="28.5" customHeight="1" x14ac:dyDescent="0.3">
      <c r="A26" s="484" t="str">
        <f>A1</f>
        <v>DJA 2023 0208 - ORE Test Rig Enabling</v>
      </c>
      <c r="B26" s="592"/>
      <c r="C26" s="592"/>
      <c r="D26" s="592"/>
      <c r="E26" s="591"/>
      <c r="F26" s="590"/>
    </row>
    <row r="27" spans="1:84" ht="28.5" customHeight="1" x14ac:dyDescent="0.3">
      <c r="A27" s="589"/>
      <c r="B27" s="588"/>
      <c r="C27" s="587" t="s">
        <v>1629</v>
      </c>
      <c r="D27" s="587" t="s">
        <v>1630</v>
      </c>
      <c r="E27" s="586" t="s">
        <v>1631</v>
      </c>
      <c r="F27" s="585" t="s">
        <v>2091</v>
      </c>
    </row>
    <row r="28" spans="1:84" s="533" customFormat="1" ht="17.25" customHeight="1" x14ac:dyDescent="0.3">
      <c r="A28" s="579"/>
      <c r="B28" s="612" t="s">
        <v>2095</v>
      </c>
      <c r="C28" s="583"/>
      <c r="D28" s="583"/>
      <c r="E28" s="582"/>
      <c r="F28" s="581"/>
    </row>
    <row r="29" spans="1:84" ht="17.25" customHeight="1" x14ac:dyDescent="0.3">
      <c r="A29" s="603"/>
      <c r="B29" s="612" t="s">
        <v>2326</v>
      </c>
      <c r="C29" s="491"/>
      <c r="D29" s="491"/>
      <c r="E29" s="601"/>
      <c r="F29" s="600"/>
      <c r="I29" s="485"/>
      <c r="J29" s="495"/>
      <c r="K29" s="495"/>
      <c r="L29" s="495"/>
      <c r="M29" s="495"/>
      <c r="N29" s="495"/>
      <c r="P29" s="485"/>
      <c r="Q29" s="485"/>
      <c r="R29" s="485"/>
      <c r="S29" s="485"/>
      <c r="T29" s="485"/>
      <c r="U29" s="485"/>
      <c r="W29" s="485"/>
      <c r="X29" s="485"/>
      <c r="Y29" s="485"/>
      <c r="Z29" s="485"/>
      <c r="AA29" s="485"/>
      <c r="AB29" s="485"/>
      <c r="BJ29" s="485"/>
      <c r="BK29" s="485"/>
      <c r="BL29" s="485"/>
      <c r="BM29" s="485"/>
      <c r="BN29" s="485"/>
      <c r="BO29" s="485"/>
      <c r="CA29" s="485"/>
      <c r="CB29" s="485"/>
      <c r="CC29" s="485"/>
      <c r="CD29" s="485"/>
      <c r="CE29" s="485"/>
      <c r="CF29" s="485"/>
    </row>
    <row r="30" spans="1:84" ht="17.25" customHeight="1" x14ac:dyDescent="0.3">
      <c r="A30" s="603"/>
      <c r="B30" s="612" t="s">
        <v>2226</v>
      </c>
      <c r="C30" s="491"/>
      <c r="D30" s="491"/>
      <c r="E30" s="601"/>
      <c r="F30" s="600"/>
      <c r="I30" s="485"/>
      <c r="J30" s="495"/>
      <c r="K30" s="495"/>
      <c r="L30" s="495"/>
      <c r="M30" s="495"/>
      <c r="N30" s="495"/>
      <c r="P30" s="485"/>
      <c r="Q30" s="485"/>
      <c r="R30" s="485"/>
      <c r="S30" s="485"/>
      <c r="T30" s="485"/>
      <c r="U30" s="485"/>
      <c r="W30" s="485"/>
      <c r="X30" s="485"/>
      <c r="Y30" s="485"/>
      <c r="Z30" s="485"/>
      <c r="AA30" s="485"/>
      <c r="AB30" s="485"/>
      <c r="BJ30" s="485"/>
      <c r="BK30" s="485"/>
      <c r="BL30" s="485"/>
      <c r="BM30" s="485"/>
      <c r="BN30" s="485"/>
      <c r="BO30" s="485"/>
      <c r="CA30" s="485"/>
      <c r="CB30" s="485"/>
      <c r="CC30" s="485"/>
      <c r="CD30" s="485"/>
      <c r="CE30" s="485"/>
      <c r="CF30" s="485"/>
    </row>
    <row r="31" spans="1:84" s="499" customFormat="1" ht="30.75" customHeight="1" x14ac:dyDescent="0.3">
      <c r="A31" s="504"/>
      <c r="B31" s="503" t="s">
        <v>2199</v>
      </c>
      <c r="C31" s="502"/>
      <c r="D31" s="502"/>
      <c r="E31" s="501"/>
      <c r="F31" s="500"/>
    </row>
    <row r="32" spans="1:84" s="499" customFormat="1" ht="57.65" customHeight="1" x14ac:dyDescent="0.3">
      <c r="A32" s="504"/>
      <c r="B32" s="613" t="s">
        <v>2229</v>
      </c>
      <c r="C32" s="502"/>
      <c r="D32" s="502"/>
      <c r="E32" s="501"/>
      <c r="F32" s="500"/>
    </row>
    <row r="33" spans="1:84" s="499" customFormat="1" ht="17.25" customHeight="1" x14ac:dyDescent="0.3">
      <c r="A33" s="504"/>
      <c r="B33" s="605" t="s">
        <v>2327</v>
      </c>
      <c r="C33" s="502"/>
      <c r="D33" s="502"/>
      <c r="E33" s="501"/>
      <c r="F33" s="500"/>
    </row>
    <row r="34" spans="1:84" s="499" customFormat="1" ht="17.25" customHeight="1" thickBot="1" x14ac:dyDescent="0.35">
      <c r="A34" s="504" t="s">
        <v>2099</v>
      </c>
      <c r="B34" s="599" t="s">
        <v>2230</v>
      </c>
      <c r="C34" s="491">
        <f>ROUND(O34,0)</f>
        <v>48</v>
      </c>
      <c r="D34" s="502" t="s">
        <v>1845</v>
      </c>
      <c r="E34" s="598">
        <v>0</v>
      </c>
      <c r="F34" s="597">
        <f>C34*E34</f>
        <v>0</v>
      </c>
      <c r="H34" s="575">
        <v>8</v>
      </c>
      <c r="I34" s="575">
        <v>8</v>
      </c>
      <c r="J34" s="575">
        <v>8</v>
      </c>
      <c r="K34" s="499">
        <v>15.52</v>
      </c>
      <c r="L34" s="499">
        <v>8</v>
      </c>
      <c r="O34" s="611">
        <f>SUM(H34:N34)</f>
        <v>47.519999999999996</v>
      </c>
      <c r="X34" s="575"/>
    </row>
    <row r="35" spans="1:84" ht="17.25" customHeight="1" thickTop="1" x14ac:dyDescent="0.3">
      <c r="A35" s="603"/>
      <c r="B35" s="612" t="s">
        <v>2328</v>
      </c>
      <c r="C35" s="491"/>
      <c r="D35" s="491"/>
      <c r="E35" s="601"/>
      <c r="F35" s="600"/>
      <c r="I35" s="485"/>
      <c r="J35" s="495"/>
      <c r="K35" s="495"/>
      <c r="L35" s="495"/>
      <c r="M35" s="495"/>
      <c r="N35" s="495"/>
      <c r="P35" s="485"/>
      <c r="Q35" s="485"/>
      <c r="R35" s="485"/>
      <c r="S35" s="485"/>
      <c r="T35" s="485"/>
      <c r="U35" s="485"/>
      <c r="W35" s="485"/>
      <c r="X35" s="485"/>
      <c r="Y35" s="485"/>
      <c r="Z35" s="485"/>
      <c r="AA35" s="485"/>
      <c r="AB35" s="485"/>
      <c r="BJ35" s="485"/>
      <c r="BK35" s="485"/>
      <c r="BL35" s="485"/>
      <c r="BM35" s="485"/>
      <c r="BN35" s="485"/>
      <c r="BO35" s="485"/>
      <c r="CA35" s="485"/>
      <c r="CB35" s="485"/>
      <c r="CC35" s="485"/>
      <c r="CD35" s="485"/>
      <c r="CE35" s="485"/>
      <c r="CF35" s="485"/>
    </row>
    <row r="36" spans="1:84" s="499" customFormat="1" ht="17.25" customHeight="1" x14ac:dyDescent="0.3">
      <c r="A36" s="504"/>
      <c r="B36" s="503" t="s">
        <v>2211</v>
      </c>
      <c r="C36" s="502"/>
      <c r="D36" s="502"/>
      <c r="E36" s="501"/>
      <c r="F36" s="500"/>
    </row>
    <row r="37" spans="1:84" ht="18" customHeight="1" x14ac:dyDescent="0.3">
      <c r="A37" s="603"/>
      <c r="B37" s="608" t="s">
        <v>2212</v>
      </c>
      <c r="C37" s="491"/>
      <c r="D37" s="491"/>
      <c r="E37" s="607"/>
      <c r="F37" s="606"/>
      <c r="I37" s="485"/>
      <c r="J37" s="495"/>
      <c r="K37" s="495"/>
      <c r="L37" s="495"/>
      <c r="M37" s="495"/>
      <c r="N37" s="495"/>
      <c r="P37" s="485"/>
      <c r="Q37" s="485"/>
      <c r="R37" s="485"/>
      <c r="S37" s="485"/>
      <c r="T37" s="485"/>
      <c r="U37" s="485"/>
      <c r="W37" s="485"/>
      <c r="X37" s="485"/>
      <c r="Y37" s="485"/>
      <c r="Z37" s="485"/>
      <c r="AA37" s="485"/>
      <c r="AB37" s="485"/>
      <c r="CA37" s="485"/>
      <c r="CB37" s="485"/>
      <c r="CC37" s="485"/>
      <c r="CD37" s="485"/>
      <c r="CE37" s="485"/>
      <c r="CF37" s="485"/>
    </row>
    <row r="38" spans="1:84" ht="17.25" customHeight="1" x14ac:dyDescent="0.3">
      <c r="A38" s="603"/>
      <c r="B38" s="610" t="s">
        <v>2213</v>
      </c>
      <c r="C38" s="491"/>
      <c r="D38" s="491"/>
      <c r="E38" s="607"/>
      <c r="F38" s="606"/>
      <c r="I38" s="485"/>
      <c r="J38" s="485"/>
      <c r="K38" s="485"/>
      <c r="L38" s="485"/>
      <c r="M38" s="485"/>
      <c r="N38" s="485"/>
      <c r="P38" s="485"/>
      <c r="Q38" s="485"/>
      <c r="R38" s="485"/>
      <c r="S38" s="485"/>
      <c r="T38" s="485"/>
      <c r="U38" s="485"/>
      <c r="W38" s="485"/>
      <c r="X38" s="485"/>
      <c r="Y38" s="485"/>
      <c r="Z38" s="485"/>
      <c r="AA38" s="485"/>
      <c r="AB38" s="485"/>
      <c r="CA38" s="485"/>
      <c r="CB38" s="485"/>
      <c r="CC38" s="485"/>
      <c r="CD38" s="485"/>
      <c r="CE38" s="485"/>
      <c r="CF38" s="485"/>
    </row>
    <row r="39" spans="1:84" ht="44.25" customHeight="1" thickBot="1" x14ac:dyDescent="0.35">
      <c r="A39" s="603" t="s">
        <v>2104</v>
      </c>
      <c r="B39" s="602" t="s">
        <v>2214</v>
      </c>
      <c r="C39" s="491">
        <f>ROUND(P39,0)</f>
        <v>3</v>
      </c>
      <c r="D39" s="491" t="s">
        <v>2117</v>
      </c>
      <c r="E39" s="601">
        <v>0</v>
      </c>
      <c r="F39" s="600">
        <f>C39*E39</f>
        <v>0</v>
      </c>
      <c r="H39" s="575">
        <v>4</v>
      </c>
      <c r="I39" s="575">
        <v>4</v>
      </c>
      <c r="J39" s="575">
        <v>4</v>
      </c>
      <c r="K39" s="575">
        <v>11.51</v>
      </c>
      <c r="L39" s="575">
        <v>4</v>
      </c>
      <c r="N39" s="611">
        <f>SUM(H39:M39)</f>
        <v>27.509999999999998</v>
      </c>
      <c r="O39" s="575">
        <v>0.1</v>
      </c>
      <c r="P39" s="611">
        <f>N39*O39</f>
        <v>2.7509999999999999</v>
      </c>
      <c r="S39" s="485"/>
      <c r="T39" s="485"/>
      <c r="U39" s="485"/>
      <c r="W39" s="485"/>
      <c r="X39" s="485"/>
      <c r="Y39" s="485"/>
      <c r="Z39" s="485"/>
      <c r="AA39" s="485"/>
      <c r="AB39" s="485"/>
      <c r="BJ39" s="485"/>
      <c r="BK39" s="485"/>
      <c r="BL39" s="485"/>
      <c r="BM39" s="485"/>
      <c r="BN39" s="485"/>
      <c r="BO39" s="485"/>
      <c r="CA39" s="485"/>
      <c r="CB39" s="485"/>
      <c r="CC39" s="485"/>
      <c r="CD39" s="485"/>
      <c r="CE39" s="485"/>
      <c r="CF39" s="485"/>
    </row>
    <row r="40" spans="1:84" ht="44.25" customHeight="1" thickTop="1" thickBot="1" x14ac:dyDescent="0.35">
      <c r="A40" s="603" t="s">
        <v>2107</v>
      </c>
      <c r="B40" s="602" t="s">
        <v>2329</v>
      </c>
      <c r="C40" s="491">
        <f>ROUND(P40,0)</f>
        <v>11</v>
      </c>
      <c r="D40" s="491" t="s">
        <v>2117</v>
      </c>
      <c r="E40" s="601">
        <v>0</v>
      </c>
      <c r="F40" s="600">
        <f>C40*E40</f>
        <v>0</v>
      </c>
      <c r="H40" s="575">
        <v>2.72</v>
      </c>
      <c r="I40" s="575">
        <v>0.48</v>
      </c>
      <c r="J40" s="575">
        <v>2.33</v>
      </c>
      <c r="N40" s="611">
        <f>SUM(H40:M40)</f>
        <v>5.53</v>
      </c>
      <c r="O40" s="575">
        <v>2</v>
      </c>
      <c r="P40" s="611">
        <f>N40*O40</f>
        <v>11.06</v>
      </c>
      <c r="S40" s="485"/>
      <c r="T40" s="485"/>
      <c r="U40" s="485"/>
      <c r="W40" s="485"/>
      <c r="X40" s="485"/>
      <c r="Y40" s="485"/>
      <c r="Z40" s="485"/>
      <c r="AA40" s="485"/>
      <c r="AB40" s="485"/>
      <c r="BJ40" s="485"/>
      <c r="BK40" s="485"/>
      <c r="BL40" s="485"/>
      <c r="BM40" s="485"/>
      <c r="BN40" s="485"/>
      <c r="BO40" s="485"/>
      <c r="CA40" s="485"/>
      <c r="CB40" s="485"/>
      <c r="CC40" s="485"/>
      <c r="CD40" s="485"/>
      <c r="CE40" s="485"/>
      <c r="CF40" s="485"/>
    </row>
    <row r="41" spans="1:84" ht="17.25" customHeight="1" thickTop="1" x14ac:dyDescent="0.3">
      <c r="A41" s="603"/>
      <c r="B41" s="503" t="s">
        <v>2215</v>
      </c>
      <c r="C41" s="491"/>
      <c r="D41" s="491"/>
      <c r="E41" s="607"/>
      <c r="F41" s="606"/>
    </row>
    <row r="42" spans="1:84" ht="17.25" customHeight="1" x14ac:dyDescent="0.3">
      <c r="A42" s="603"/>
      <c r="B42" s="608" t="s">
        <v>2216</v>
      </c>
      <c r="C42" s="491"/>
      <c r="D42" s="491"/>
      <c r="E42" s="607"/>
      <c r="F42" s="606"/>
      <c r="I42" s="485"/>
      <c r="J42" s="495"/>
      <c r="K42" s="495"/>
      <c r="L42" s="495"/>
      <c r="M42" s="495"/>
      <c r="N42" s="495"/>
      <c r="Q42" s="485"/>
      <c r="R42" s="485"/>
      <c r="S42" s="485"/>
      <c r="T42" s="485"/>
      <c r="U42" s="485"/>
      <c r="W42" s="485"/>
      <c r="X42" s="485"/>
      <c r="Y42" s="485"/>
      <c r="Z42" s="485"/>
      <c r="AA42" s="485"/>
      <c r="AB42" s="485"/>
      <c r="CA42" s="485"/>
      <c r="CB42" s="485"/>
      <c r="CC42" s="485"/>
      <c r="CD42" s="485"/>
      <c r="CE42" s="485"/>
      <c r="CF42" s="485"/>
    </row>
    <row r="43" spans="1:84" ht="17.25" customHeight="1" x14ac:dyDescent="0.3">
      <c r="A43" s="603"/>
      <c r="B43" s="610" t="s">
        <v>2217</v>
      </c>
      <c r="C43" s="491"/>
      <c r="D43" s="491"/>
      <c r="E43" s="607"/>
      <c r="F43" s="606"/>
      <c r="I43" s="485"/>
      <c r="J43" s="485"/>
      <c r="K43" s="485"/>
      <c r="L43" s="485"/>
      <c r="M43" s="485"/>
      <c r="N43" s="485"/>
      <c r="P43" s="485"/>
      <c r="Q43" s="485"/>
      <c r="R43" s="485"/>
      <c r="S43" s="485"/>
      <c r="T43" s="485"/>
      <c r="U43" s="485"/>
      <c r="W43" s="485"/>
      <c r="X43" s="485"/>
      <c r="Y43" s="485"/>
      <c r="Z43" s="485"/>
      <c r="AA43" s="485"/>
      <c r="AB43" s="485"/>
      <c r="CA43" s="485"/>
      <c r="CB43" s="485"/>
      <c r="CC43" s="485"/>
      <c r="CD43" s="485"/>
      <c r="CE43" s="485"/>
      <c r="CF43" s="485"/>
    </row>
    <row r="44" spans="1:84" ht="28.5" customHeight="1" thickBot="1" x14ac:dyDescent="0.35">
      <c r="A44" s="603" t="s">
        <v>2111</v>
      </c>
      <c r="B44" s="602" t="s">
        <v>2218</v>
      </c>
      <c r="C44" s="491">
        <f>ROUND(H44,0)</f>
        <v>28</v>
      </c>
      <c r="D44" s="491" t="s">
        <v>2106</v>
      </c>
      <c r="E44" s="601">
        <v>0</v>
      </c>
      <c r="F44" s="600">
        <f>C44*E44</f>
        <v>0</v>
      </c>
      <c r="H44" s="611">
        <f>N39</f>
        <v>27.509999999999998</v>
      </c>
      <c r="I44" s="485"/>
      <c r="J44" s="495"/>
      <c r="K44" s="495"/>
      <c r="L44" s="495"/>
      <c r="M44" s="495"/>
      <c r="N44" s="495"/>
      <c r="P44" s="485"/>
      <c r="Q44" s="485"/>
      <c r="R44" s="485"/>
      <c r="S44" s="485"/>
      <c r="T44" s="485"/>
      <c r="U44" s="485"/>
      <c r="W44" s="485"/>
      <c r="X44" s="485"/>
      <c r="Y44" s="485"/>
      <c r="Z44" s="485"/>
      <c r="AA44" s="485"/>
      <c r="AB44" s="485"/>
      <c r="BJ44" s="485"/>
      <c r="BK44" s="485"/>
      <c r="BL44" s="485"/>
      <c r="BM44" s="485"/>
      <c r="BN44" s="485"/>
      <c r="BO44" s="485"/>
      <c r="CA44" s="485"/>
      <c r="CB44" s="485"/>
      <c r="CC44" s="485"/>
      <c r="CD44" s="485"/>
      <c r="CE44" s="485"/>
      <c r="CF44" s="485"/>
    </row>
    <row r="45" spans="1:84" ht="18" customHeight="1" thickTop="1" x14ac:dyDescent="0.3">
      <c r="A45" s="603"/>
      <c r="B45" s="608" t="s">
        <v>2219</v>
      </c>
      <c r="C45" s="491"/>
      <c r="D45" s="491"/>
      <c r="E45" s="607"/>
      <c r="F45" s="606"/>
      <c r="I45" s="485"/>
      <c r="J45" s="495"/>
      <c r="K45" s="495"/>
      <c r="L45" s="495"/>
      <c r="M45" s="495"/>
      <c r="N45" s="495"/>
      <c r="P45" s="485"/>
      <c r="Q45" s="485"/>
      <c r="R45" s="485"/>
      <c r="S45" s="485"/>
      <c r="T45" s="485"/>
      <c r="U45" s="485"/>
      <c r="W45" s="485"/>
      <c r="X45" s="485"/>
      <c r="Y45" s="485"/>
      <c r="Z45" s="485"/>
      <c r="AA45" s="485"/>
      <c r="AB45" s="485"/>
      <c r="CA45" s="485"/>
      <c r="CB45" s="485"/>
      <c r="CC45" s="485"/>
      <c r="CD45" s="485"/>
      <c r="CE45" s="485"/>
      <c r="CF45" s="485"/>
    </row>
    <row r="46" spans="1:84" ht="17.25" customHeight="1" x14ac:dyDescent="0.3">
      <c r="A46" s="603"/>
      <c r="B46" s="610" t="s">
        <v>2220</v>
      </c>
      <c r="C46" s="491"/>
      <c r="D46" s="491"/>
      <c r="E46" s="607"/>
      <c r="F46" s="606"/>
      <c r="I46" s="485"/>
      <c r="J46" s="485"/>
      <c r="K46" s="485"/>
      <c r="L46" s="485"/>
      <c r="M46" s="485"/>
      <c r="N46" s="485"/>
      <c r="P46" s="485"/>
      <c r="Q46" s="485"/>
      <c r="R46" s="485"/>
      <c r="S46" s="485"/>
      <c r="T46" s="485"/>
      <c r="U46" s="485"/>
      <c r="W46" s="485"/>
      <c r="X46" s="485"/>
      <c r="Y46" s="485"/>
      <c r="Z46" s="485"/>
      <c r="AA46" s="485"/>
      <c r="AB46" s="485"/>
      <c r="CA46" s="485"/>
      <c r="CB46" s="485"/>
      <c r="CC46" s="485"/>
      <c r="CD46" s="485"/>
      <c r="CE46" s="485"/>
      <c r="CF46" s="485"/>
    </row>
    <row r="47" spans="1:84" ht="28.5" customHeight="1" x14ac:dyDescent="0.3">
      <c r="A47" s="603" t="s">
        <v>2113</v>
      </c>
      <c r="B47" s="602" t="s">
        <v>2221</v>
      </c>
      <c r="C47" s="491">
        <f>C44</f>
        <v>28</v>
      </c>
      <c r="D47" s="491" t="s">
        <v>2106</v>
      </c>
      <c r="E47" s="601">
        <v>0</v>
      </c>
      <c r="F47" s="600">
        <f>C47*E47</f>
        <v>0</v>
      </c>
      <c r="I47" s="485"/>
      <c r="J47" s="495"/>
      <c r="K47" s="495"/>
      <c r="L47" s="495"/>
      <c r="M47" s="495"/>
      <c r="N47" s="495"/>
      <c r="P47" s="485"/>
      <c r="Q47" s="485"/>
      <c r="R47" s="485"/>
      <c r="S47" s="485"/>
      <c r="T47" s="485"/>
      <c r="U47" s="485"/>
      <c r="W47" s="485"/>
      <c r="X47" s="485"/>
      <c r="Y47" s="485"/>
      <c r="Z47" s="485"/>
      <c r="AA47" s="485"/>
      <c r="AB47" s="485"/>
      <c r="BJ47" s="485"/>
      <c r="BK47" s="485"/>
      <c r="BL47" s="485"/>
      <c r="BM47" s="485"/>
      <c r="BN47" s="485"/>
      <c r="BO47" s="485"/>
      <c r="CA47" s="485"/>
      <c r="CB47" s="485"/>
      <c r="CC47" s="485"/>
      <c r="CD47" s="485"/>
      <c r="CE47" s="485"/>
      <c r="CF47" s="485"/>
    </row>
    <row r="48" spans="1:84" ht="17.25" customHeight="1" x14ac:dyDescent="0.3">
      <c r="A48" s="603"/>
      <c r="B48" s="610" t="s">
        <v>2261</v>
      </c>
      <c r="C48" s="491"/>
      <c r="D48" s="491"/>
      <c r="E48" s="607"/>
      <c r="F48" s="606"/>
      <c r="I48" s="485"/>
      <c r="J48" s="485"/>
      <c r="K48" s="485"/>
      <c r="L48" s="485"/>
      <c r="M48" s="485"/>
      <c r="N48" s="485"/>
      <c r="P48" s="485"/>
      <c r="Q48" s="485"/>
      <c r="R48" s="485"/>
      <c r="S48" s="485"/>
      <c r="T48" s="485"/>
      <c r="U48" s="485"/>
      <c r="W48" s="485"/>
      <c r="X48" s="485"/>
      <c r="Y48" s="485"/>
      <c r="Z48" s="485"/>
      <c r="AA48" s="485"/>
      <c r="AB48" s="485"/>
      <c r="CA48" s="485"/>
      <c r="CB48" s="485"/>
      <c r="CC48" s="485"/>
      <c r="CD48" s="485"/>
      <c r="CE48" s="485"/>
      <c r="CF48" s="485"/>
    </row>
    <row r="49" spans="1:84" ht="17.25" customHeight="1" x14ac:dyDescent="0.3">
      <c r="A49" s="603" t="s">
        <v>2115</v>
      </c>
      <c r="B49" s="602" t="s">
        <v>2262</v>
      </c>
      <c r="C49" s="491">
        <v>4</v>
      </c>
      <c r="D49" s="491" t="s">
        <v>1845</v>
      </c>
      <c r="E49" s="601">
        <v>0</v>
      </c>
      <c r="F49" s="600">
        <f>C49*E49</f>
        <v>0</v>
      </c>
      <c r="I49" s="485"/>
      <c r="J49" s="495"/>
      <c r="K49" s="495"/>
      <c r="L49" s="495"/>
      <c r="M49" s="495"/>
      <c r="N49" s="495"/>
      <c r="P49" s="485"/>
      <c r="Q49" s="485"/>
      <c r="R49" s="485"/>
      <c r="S49" s="485"/>
      <c r="T49" s="485"/>
      <c r="U49" s="485"/>
      <c r="W49" s="485"/>
      <c r="X49" s="485"/>
      <c r="Y49" s="485"/>
      <c r="Z49" s="485"/>
      <c r="AA49" s="485"/>
      <c r="AB49" s="485"/>
      <c r="BJ49" s="485"/>
      <c r="BK49" s="485"/>
      <c r="BL49" s="485"/>
      <c r="BM49" s="485"/>
      <c r="BN49" s="485"/>
      <c r="BO49" s="485"/>
      <c r="CA49" s="485"/>
      <c r="CB49" s="485"/>
      <c r="CC49" s="485"/>
      <c r="CD49" s="485"/>
      <c r="CE49" s="485"/>
      <c r="CF49" s="485"/>
    </row>
    <row r="50" spans="1:84" s="499" customFormat="1" ht="17.25" customHeight="1" x14ac:dyDescent="0.3">
      <c r="A50" s="504"/>
      <c r="B50" s="609" t="s">
        <v>2263</v>
      </c>
      <c r="C50" s="502"/>
      <c r="D50" s="502"/>
      <c r="E50" s="501"/>
      <c r="F50" s="500"/>
    </row>
    <row r="51" spans="1:84" ht="55" customHeight="1" x14ac:dyDescent="0.3">
      <c r="A51" s="603"/>
      <c r="B51" s="608" t="s">
        <v>2330</v>
      </c>
      <c r="C51" s="491"/>
      <c r="D51" s="491"/>
      <c r="E51" s="607"/>
      <c r="F51" s="606"/>
      <c r="I51" s="485"/>
      <c r="J51" s="495"/>
      <c r="K51" s="495"/>
      <c r="L51" s="495"/>
      <c r="M51" s="495"/>
      <c r="N51" s="495"/>
      <c r="P51" s="485"/>
      <c r="Q51" s="485"/>
      <c r="R51" s="485"/>
      <c r="S51" s="485"/>
      <c r="T51" s="485"/>
      <c r="U51" s="485"/>
      <c r="W51" s="485"/>
      <c r="X51" s="485"/>
      <c r="Y51" s="485"/>
      <c r="Z51" s="485"/>
      <c r="AA51" s="485"/>
      <c r="AB51" s="485"/>
      <c r="CA51" s="485"/>
      <c r="CB51" s="485"/>
      <c r="CC51" s="485"/>
      <c r="CD51" s="485"/>
      <c r="CE51" s="485"/>
      <c r="CF51" s="485"/>
    </row>
    <row r="52" spans="1:84" s="499" customFormat="1" ht="17.25" customHeight="1" x14ac:dyDescent="0.3">
      <c r="A52" s="504"/>
      <c r="B52" s="605" t="s">
        <v>2265</v>
      </c>
      <c r="C52" s="502"/>
      <c r="D52" s="502"/>
      <c r="E52" s="501"/>
      <c r="F52" s="500"/>
    </row>
    <row r="53" spans="1:84" s="499" customFormat="1" ht="20.25" customHeight="1" thickBot="1" x14ac:dyDescent="0.35">
      <c r="A53" s="504" t="s">
        <v>2118</v>
      </c>
      <c r="B53" s="599" t="s">
        <v>2266</v>
      </c>
      <c r="C53" s="491">
        <f>ROUND(P53,0)</f>
        <v>10</v>
      </c>
      <c r="D53" s="502" t="s">
        <v>2106</v>
      </c>
      <c r="E53" s="598">
        <v>0</v>
      </c>
      <c r="F53" s="597">
        <f>C53*E53</f>
        <v>0</v>
      </c>
      <c r="H53" s="499">
        <v>1.6</v>
      </c>
      <c r="I53" s="499">
        <v>1.6</v>
      </c>
      <c r="J53" s="499">
        <v>1.6</v>
      </c>
      <c r="K53" s="499">
        <v>1.6</v>
      </c>
      <c r="L53" s="499">
        <v>1.6</v>
      </c>
      <c r="M53" s="499">
        <v>1.6</v>
      </c>
      <c r="P53" s="604">
        <f>SUM(H53:O53)</f>
        <v>9.6</v>
      </c>
    </row>
    <row r="54" spans="1:84" ht="17.25" customHeight="1" thickTop="1" x14ac:dyDescent="0.3">
      <c r="A54" s="603"/>
      <c r="B54" s="602"/>
      <c r="C54" s="491"/>
      <c r="D54" s="491"/>
      <c r="E54" s="601"/>
      <c r="F54" s="600"/>
      <c r="I54" s="485"/>
      <c r="J54" s="495"/>
      <c r="K54" s="495"/>
      <c r="L54" s="495"/>
      <c r="M54" s="495"/>
      <c r="N54" s="495"/>
      <c r="P54" s="485"/>
      <c r="Q54" s="485"/>
      <c r="R54" s="485"/>
      <c r="S54" s="485"/>
      <c r="T54" s="485"/>
      <c r="U54" s="485"/>
      <c r="W54" s="485"/>
      <c r="X54" s="485"/>
      <c r="Y54" s="485"/>
      <c r="Z54" s="485"/>
      <c r="AA54" s="485"/>
      <c r="AB54" s="485"/>
      <c r="BJ54" s="485"/>
      <c r="BK54" s="485"/>
      <c r="BL54" s="485"/>
      <c r="BM54" s="485"/>
      <c r="BN54" s="485"/>
      <c r="BO54" s="485"/>
      <c r="CA54" s="485"/>
      <c r="CB54" s="485"/>
      <c r="CC54" s="485"/>
      <c r="CD54" s="485"/>
      <c r="CE54" s="485"/>
      <c r="CF54" s="485"/>
    </row>
    <row r="55" spans="1:84" ht="17.25" customHeight="1" x14ac:dyDescent="0.3">
      <c r="A55" s="603"/>
      <c r="B55" s="602"/>
      <c r="C55" s="491"/>
      <c r="D55" s="491"/>
      <c r="E55" s="601"/>
      <c r="F55" s="600"/>
      <c r="I55" s="485"/>
      <c r="J55" s="495"/>
      <c r="K55" s="495"/>
      <c r="L55" s="495"/>
      <c r="M55" s="495"/>
      <c r="N55" s="495"/>
      <c r="P55" s="485"/>
      <c r="Q55" s="485"/>
      <c r="R55" s="485"/>
      <c r="S55" s="485"/>
      <c r="T55" s="485"/>
      <c r="U55" s="485"/>
      <c r="W55" s="485"/>
      <c r="X55" s="485"/>
      <c r="Y55" s="485"/>
      <c r="Z55" s="485"/>
      <c r="AA55" s="485"/>
      <c r="AB55" s="485"/>
      <c r="BJ55" s="485"/>
      <c r="BK55" s="485"/>
      <c r="BL55" s="485"/>
      <c r="BM55" s="485"/>
      <c r="BN55" s="485"/>
      <c r="BO55" s="485"/>
      <c r="CA55" s="485"/>
      <c r="CB55" s="485"/>
      <c r="CC55" s="485"/>
      <c r="CD55" s="485"/>
      <c r="CE55" s="485"/>
      <c r="CF55" s="485"/>
    </row>
    <row r="56" spans="1:84" ht="17.25" customHeight="1" x14ac:dyDescent="0.3">
      <c r="A56" s="603"/>
      <c r="B56" s="602"/>
      <c r="C56" s="491"/>
      <c r="D56" s="491"/>
      <c r="E56" s="601"/>
      <c r="F56" s="600"/>
      <c r="I56" s="485"/>
      <c r="J56" s="495"/>
      <c r="K56" s="495"/>
      <c r="L56" s="495"/>
      <c r="M56" s="495"/>
      <c r="N56" s="495"/>
      <c r="P56" s="485"/>
      <c r="Q56" s="485"/>
      <c r="R56" s="485"/>
      <c r="S56" s="485"/>
      <c r="T56" s="485"/>
      <c r="U56" s="485"/>
      <c r="W56" s="485"/>
      <c r="X56" s="485"/>
      <c r="Y56" s="485"/>
      <c r="Z56" s="485"/>
      <c r="AA56" s="485"/>
      <c r="AB56" s="485"/>
      <c r="BJ56" s="485"/>
      <c r="BK56" s="485"/>
      <c r="BL56" s="485"/>
      <c r="BM56" s="485"/>
      <c r="BN56" s="485"/>
      <c r="BO56" s="485"/>
      <c r="CA56" s="485"/>
      <c r="CB56" s="485"/>
      <c r="CC56" s="485"/>
      <c r="CD56" s="485"/>
      <c r="CE56" s="485"/>
      <c r="CF56" s="485"/>
    </row>
    <row r="57" spans="1:84" ht="17.25" customHeight="1" x14ac:dyDescent="0.3">
      <c r="A57" s="603"/>
      <c r="B57" s="602"/>
      <c r="C57" s="491"/>
      <c r="D57" s="491"/>
      <c r="E57" s="601"/>
      <c r="F57" s="600"/>
      <c r="I57" s="485"/>
      <c r="J57" s="495"/>
      <c r="K57" s="495"/>
      <c r="L57" s="495"/>
      <c r="M57" s="495"/>
      <c r="N57" s="495"/>
      <c r="P57" s="485"/>
      <c r="Q57" s="485"/>
      <c r="R57" s="485"/>
      <c r="S57" s="485"/>
      <c r="T57" s="485"/>
      <c r="U57" s="485"/>
      <c r="W57" s="485"/>
      <c r="X57" s="485"/>
      <c r="Y57" s="485"/>
      <c r="Z57" s="485"/>
      <c r="AA57" s="485"/>
      <c r="AB57" s="485"/>
      <c r="BJ57" s="485"/>
      <c r="BK57" s="485"/>
      <c r="BL57" s="485"/>
      <c r="BM57" s="485"/>
      <c r="BN57" s="485"/>
      <c r="BO57" s="485"/>
      <c r="CA57" s="485"/>
      <c r="CB57" s="485"/>
      <c r="CC57" s="485"/>
      <c r="CD57" s="485"/>
      <c r="CE57" s="485"/>
      <c r="CF57" s="485"/>
    </row>
    <row r="58" spans="1:84" ht="17.25" customHeight="1" x14ac:dyDescent="0.3">
      <c r="A58" s="603"/>
      <c r="B58" s="602"/>
      <c r="C58" s="491"/>
      <c r="D58" s="491"/>
      <c r="E58" s="601"/>
      <c r="F58" s="600"/>
      <c r="I58" s="485"/>
      <c r="J58" s="495"/>
      <c r="K58" s="495"/>
      <c r="L58" s="495"/>
      <c r="M58" s="495"/>
      <c r="N58" s="495"/>
      <c r="P58" s="485"/>
      <c r="Q58" s="485"/>
      <c r="R58" s="485"/>
      <c r="S58" s="485"/>
      <c r="T58" s="485"/>
      <c r="U58" s="485"/>
      <c r="W58" s="485"/>
      <c r="X58" s="485"/>
      <c r="Y58" s="485"/>
      <c r="Z58" s="485"/>
      <c r="AA58" s="485"/>
      <c r="AB58" s="485"/>
      <c r="BJ58" s="485"/>
      <c r="BK58" s="485"/>
      <c r="BL58" s="485"/>
      <c r="BM58" s="485"/>
      <c r="BN58" s="485"/>
      <c r="BO58" s="485"/>
      <c r="CA58" s="485"/>
      <c r="CB58" s="485"/>
      <c r="CC58" s="485"/>
      <c r="CD58" s="485"/>
      <c r="CE58" s="485"/>
      <c r="CF58" s="485"/>
    </row>
    <row r="59" spans="1:84" ht="17.25" customHeight="1" x14ac:dyDescent="0.3">
      <c r="A59" s="603"/>
      <c r="B59" s="602"/>
      <c r="C59" s="491"/>
      <c r="D59" s="491"/>
      <c r="E59" s="601"/>
      <c r="F59" s="600"/>
      <c r="I59" s="485"/>
      <c r="J59" s="495"/>
      <c r="K59" s="495"/>
      <c r="L59" s="495"/>
      <c r="M59" s="495"/>
      <c r="N59" s="495"/>
      <c r="P59" s="485"/>
      <c r="Q59" s="485"/>
      <c r="R59" s="485"/>
      <c r="S59" s="485"/>
      <c r="T59" s="485"/>
      <c r="U59" s="485"/>
      <c r="W59" s="485"/>
      <c r="X59" s="485"/>
      <c r="Y59" s="485"/>
      <c r="Z59" s="485"/>
      <c r="AA59" s="485"/>
      <c r="AB59" s="485"/>
      <c r="BJ59" s="485"/>
      <c r="BK59" s="485"/>
      <c r="BL59" s="485"/>
      <c r="BM59" s="485"/>
      <c r="BN59" s="485"/>
      <c r="BO59" s="485"/>
      <c r="CA59" s="485"/>
      <c r="CB59" s="485"/>
      <c r="CC59" s="485"/>
      <c r="CD59" s="485"/>
      <c r="CE59" s="485"/>
      <c r="CF59" s="485"/>
    </row>
    <row r="60" spans="1:84" s="499" customFormat="1" ht="17.25" customHeight="1" x14ac:dyDescent="0.3">
      <c r="A60" s="504"/>
      <c r="B60" s="599"/>
      <c r="C60" s="502"/>
      <c r="D60" s="502"/>
      <c r="E60" s="598"/>
      <c r="F60" s="597"/>
    </row>
    <row r="61" spans="1:84" ht="28.5" customHeight="1" x14ac:dyDescent="0.3">
      <c r="A61" s="596"/>
      <c r="B61" s="595"/>
      <c r="C61" s="595"/>
      <c r="D61" s="595"/>
      <c r="E61" s="594" t="s">
        <v>2140</v>
      </c>
      <c r="F61" s="593">
        <f>SUM(F31:F60)</f>
        <v>0</v>
      </c>
    </row>
    <row r="62" spans="1:84" ht="28.5" customHeight="1" x14ac:dyDescent="0.3">
      <c r="A62" s="484" t="str">
        <f>A1</f>
        <v>DJA 2023 0208 - ORE Test Rig Enabling</v>
      </c>
      <c r="B62" s="592"/>
      <c r="C62" s="592"/>
      <c r="D62" s="592"/>
      <c r="E62" s="591"/>
      <c r="F62" s="590"/>
    </row>
    <row r="63" spans="1:84" ht="28.5" customHeight="1" x14ac:dyDescent="0.3">
      <c r="A63" s="589"/>
      <c r="B63" s="588"/>
      <c r="C63" s="587" t="s">
        <v>1629</v>
      </c>
      <c r="D63" s="587" t="s">
        <v>1630</v>
      </c>
      <c r="E63" s="586" t="s">
        <v>1631</v>
      </c>
      <c r="F63" s="585" t="s">
        <v>2091</v>
      </c>
    </row>
    <row r="64" spans="1:84" s="533" customFormat="1" ht="17.25" customHeight="1" x14ac:dyDescent="0.3">
      <c r="A64" s="579"/>
      <c r="B64" s="584" t="s">
        <v>2331</v>
      </c>
      <c r="C64" s="583"/>
      <c r="D64" s="583"/>
      <c r="E64" s="582"/>
      <c r="F64" s="581"/>
    </row>
    <row r="65" spans="1:6" s="533" customFormat="1" ht="17.25" customHeight="1" x14ac:dyDescent="0.3">
      <c r="A65" s="579"/>
      <c r="B65" s="580"/>
      <c r="C65" s="578"/>
      <c r="D65" s="578"/>
      <c r="E65" s="540"/>
      <c r="F65" s="538"/>
    </row>
    <row r="66" spans="1:6" s="533" customFormat="1" ht="17.25" customHeight="1" x14ac:dyDescent="0.3">
      <c r="A66" s="579"/>
      <c r="B66" s="580" t="s">
        <v>2332</v>
      </c>
      <c r="C66" s="578"/>
      <c r="D66" s="578"/>
      <c r="E66" s="540"/>
      <c r="F66" s="538">
        <f>F25</f>
        <v>0</v>
      </c>
    </row>
    <row r="67" spans="1:6" s="533" customFormat="1" ht="17.25" customHeight="1" x14ac:dyDescent="0.3">
      <c r="A67" s="579"/>
      <c r="B67" s="580"/>
      <c r="C67" s="578"/>
      <c r="D67" s="578"/>
      <c r="E67" s="540"/>
      <c r="F67" s="538"/>
    </row>
    <row r="68" spans="1:6" s="533" customFormat="1" ht="17.25" customHeight="1" x14ac:dyDescent="0.3">
      <c r="A68" s="579"/>
      <c r="B68" s="580" t="s">
        <v>2333</v>
      </c>
      <c r="C68" s="578"/>
      <c r="D68" s="578"/>
      <c r="E68" s="540"/>
      <c r="F68" s="538">
        <f>F61</f>
        <v>0</v>
      </c>
    </row>
    <row r="69" spans="1:6" s="533" customFormat="1" ht="17.25" customHeight="1" x14ac:dyDescent="0.3">
      <c r="A69" s="579"/>
      <c r="B69" s="580"/>
      <c r="C69" s="578"/>
      <c r="D69" s="578"/>
      <c r="E69" s="540"/>
      <c r="F69" s="538"/>
    </row>
    <row r="70" spans="1:6" s="533" customFormat="1" ht="17.25" customHeight="1" x14ac:dyDescent="0.3">
      <c r="A70" s="579"/>
      <c r="B70" s="580"/>
      <c r="C70" s="578"/>
      <c r="D70" s="578"/>
      <c r="E70" s="540"/>
      <c r="F70" s="538"/>
    </row>
    <row r="71" spans="1:6" s="533" customFormat="1" ht="17.25" customHeight="1" x14ac:dyDescent="0.3">
      <c r="A71" s="579"/>
      <c r="B71" s="580"/>
      <c r="C71" s="578"/>
      <c r="D71" s="578"/>
      <c r="E71" s="540"/>
      <c r="F71" s="538"/>
    </row>
    <row r="72" spans="1:6" s="533" customFormat="1" ht="17.25" customHeight="1" x14ac:dyDescent="0.3">
      <c r="A72" s="579"/>
      <c r="B72" s="580"/>
      <c r="C72" s="578"/>
      <c r="D72" s="578"/>
      <c r="E72" s="540"/>
      <c r="F72" s="538"/>
    </row>
    <row r="73" spans="1:6" s="533" customFormat="1" ht="17.25" customHeight="1" x14ac:dyDescent="0.3">
      <c r="A73" s="579"/>
      <c r="B73" s="580"/>
      <c r="C73" s="578"/>
      <c r="D73" s="578"/>
      <c r="E73" s="540"/>
      <c r="F73" s="538"/>
    </row>
    <row r="74" spans="1:6" s="533" customFormat="1" ht="17.25" customHeight="1" x14ac:dyDescent="0.3">
      <c r="A74" s="579"/>
      <c r="B74" s="580"/>
      <c r="C74" s="578"/>
      <c r="D74" s="578"/>
      <c r="E74" s="540"/>
      <c r="F74" s="538"/>
    </row>
    <row r="75" spans="1:6" s="533" customFormat="1" ht="17.25" customHeight="1" x14ac:dyDescent="0.3">
      <c r="A75" s="579"/>
      <c r="B75" s="580"/>
      <c r="C75" s="578"/>
      <c r="D75" s="578"/>
      <c r="E75" s="540"/>
      <c r="F75" s="538"/>
    </row>
    <row r="76" spans="1:6" s="533" customFormat="1" ht="17.25" customHeight="1" x14ac:dyDescent="0.3">
      <c r="A76" s="579"/>
      <c r="B76" s="580"/>
      <c r="C76" s="578"/>
      <c r="D76" s="578"/>
      <c r="E76" s="540"/>
      <c r="F76" s="538"/>
    </row>
    <row r="77" spans="1:6" s="533" customFormat="1" ht="17.25" customHeight="1" x14ac:dyDescent="0.3">
      <c r="A77" s="579"/>
      <c r="B77" s="580"/>
      <c r="C77" s="578"/>
      <c r="D77" s="578"/>
      <c r="E77" s="540"/>
      <c r="F77" s="538"/>
    </row>
    <row r="78" spans="1:6" s="533" customFormat="1" ht="17.25" customHeight="1" x14ac:dyDescent="0.3">
      <c r="A78" s="579"/>
      <c r="B78" s="580"/>
      <c r="C78" s="578"/>
      <c r="D78" s="578"/>
      <c r="E78" s="540"/>
      <c r="F78" s="538"/>
    </row>
    <row r="79" spans="1:6" s="533" customFormat="1" ht="17.25" customHeight="1" x14ac:dyDescent="0.3">
      <c r="A79" s="579"/>
      <c r="B79" s="580"/>
      <c r="C79" s="578"/>
      <c r="D79" s="578"/>
      <c r="E79" s="540"/>
      <c r="F79" s="538"/>
    </row>
    <row r="80" spans="1:6" s="533" customFormat="1" ht="17.25" customHeight="1" x14ac:dyDescent="0.3">
      <c r="A80" s="579"/>
      <c r="B80" s="580"/>
      <c r="C80" s="578"/>
      <c r="D80" s="578"/>
      <c r="E80" s="540"/>
      <c r="F80" s="538"/>
    </row>
    <row r="81" spans="1:6" s="533" customFormat="1" ht="17.25" customHeight="1" x14ac:dyDescent="0.3">
      <c r="A81" s="579"/>
      <c r="B81" s="580"/>
      <c r="C81" s="578"/>
      <c r="D81" s="578"/>
      <c r="E81" s="540"/>
      <c r="F81" s="538"/>
    </row>
    <row r="82" spans="1:6" s="533" customFormat="1" ht="17.25" customHeight="1" x14ac:dyDescent="0.3">
      <c r="A82" s="579"/>
      <c r="B82" s="580"/>
      <c r="C82" s="578"/>
      <c r="D82" s="578"/>
      <c r="E82" s="540"/>
      <c r="F82" s="538"/>
    </row>
    <row r="83" spans="1:6" s="533" customFormat="1" ht="17.25" customHeight="1" x14ac:dyDescent="0.3">
      <c r="A83" s="579"/>
      <c r="B83" s="580"/>
      <c r="C83" s="578"/>
      <c r="D83" s="578"/>
      <c r="E83" s="540"/>
      <c r="F83" s="538"/>
    </row>
    <row r="84" spans="1:6" s="533" customFormat="1" ht="17.25" customHeight="1" x14ac:dyDescent="0.3">
      <c r="A84" s="579"/>
      <c r="B84" s="580"/>
      <c r="C84" s="578"/>
      <c r="D84" s="578"/>
      <c r="E84" s="540"/>
      <c r="F84" s="538"/>
    </row>
    <row r="85" spans="1:6" s="533" customFormat="1" ht="17.25" customHeight="1" x14ac:dyDescent="0.3">
      <c r="A85" s="579"/>
      <c r="B85" s="580"/>
      <c r="C85" s="578"/>
      <c r="D85" s="578"/>
      <c r="E85" s="540"/>
      <c r="F85" s="538"/>
    </row>
    <row r="86" spans="1:6" s="533" customFormat="1" ht="17.25" customHeight="1" x14ac:dyDescent="0.3">
      <c r="A86" s="579"/>
      <c r="B86" s="580"/>
      <c r="C86" s="578"/>
      <c r="D86" s="578"/>
      <c r="E86" s="540"/>
      <c r="F86" s="538"/>
    </row>
    <row r="87" spans="1:6" s="533" customFormat="1" ht="17.25" customHeight="1" x14ac:dyDescent="0.3">
      <c r="A87" s="579"/>
      <c r="B87" s="580"/>
      <c r="C87" s="578"/>
      <c r="D87" s="578"/>
      <c r="E87" s="540"/>
      <c r="F87" s="538"/>
    </row>
    <row r="88" spans="1:6" s="533" customFormat="1" ht="17.25" customHeight="1" x14ac:dyDescent="0.3">
      <c r="A88" s="579"/>
      <c r="B88" s="580"/>
      <c r="C88" s="578"/>
      <c r="D88" s="578"/>
      <c r="E88" s="540"/>
      <c r="F88" s="538"/>
    </row>
    <row r="89" spans="1:6" s="533" customFormat="1" ht="17.25" customHeight="1" x14ac:dyDescent="0.3">
      <c r="A89" s="579"/>
      <c r="B89" s="580"/>
      <c r="C89" s="578"/>
      <c r="D89" s="578"/>
      <c r="E89" s="540"/>
      <c r="F89" s="538"/>
    </row>
    <row r="90" spans="1:6" s="533" customFormat="1" ht="17.25" customHeight="1" x14ac:dyDescent="0.3">
      <c r="A90" s="579"/>
      <c r="B90" s="580"/>
      <c r="C90" s="578"/>
      <c r="D90" s="578"/>
      <c r="E90" s="540"/>
      <c r="F90" s="538"/>
    </row>
    <row r="91" spans="1:6" s="533" customFormat="1" ht="17.25" customHeight="1" x14ac:dyDescent="0.3">
      <c r="A91" s="579"/>
      <c r="B91" s="580"/>
      <c r="C91" s="578"/>
      <c r="D91" s="578"/>
      <c r="E91" s="540"/>
      <c r="F91" s="538"/>
    </row>
    <row r="92" spans="1:6" s="533" customFormat="1" ht="17.25" customHeight="1" x14ac:dyDescent="0.3">
      <c r="A92" s="579"/>
      <c r="B92" s="580"/>
      <c r="C92" s="578"/>
      <c r="D92" s="578"/>
      <c r="E92" s="540"/>
      <c r="F92" s="538"/>
    </row>
    <row r="93" spans="1:6" s="533" customFormat="1" ht="17.25" customHeight="1" x14ac:dyDescent="0.3">
      <c r="A93" s="579"/>
      <c r="B93" s="580"/>
      <c r="C93" s="578"/>
      <c r="D93" s="578"/>
      <c r="E93" s="540"/>
      <c r="F93" s="538"/>
    </row>
    <row r="94" spans="1:6" s="533" customFormat="1" ht="17.25" customHeight="1" x14ac:dyDescent="0.3">
      <c r="A94" s="579"/>
      <c r="B94" s="580"/>
      <c r="C94" s="578"/>
      <c r="D94" s="578"/>
      <c r="E94" s="540"/>
      <c r="F94" s="538"/>
    </row>
    <row r="95" spans="1:6" s="533" customFormat="1" ht="17.25" customHeight="1" x14ac:dyDescent="0.3">
      <c r="A95" s="579"/>
      <c r="B95" s="580"/>
      <c r="C95" s="578"/>
      <c r="D95" s="578"/>
      <c r="E95" s="540"/>
      <c r="F95" s="538"/>
    </row>
    <row r="96" spans="1:6" s="533" customFormat="1" ht="17.25" customHeight="1" x14ac:dyDescent="0.3">
      <c r="A96" s="579"/>
      <c r="B96" s="580"/>
      <c r="C96" s="578"/>
      <c r="D96" s="578"/>
      <c r="E96" s="540"/>
      <c r="F96" s="538"/>
    </row>
    <row r="97" spans="1:6" s="533" customFormat="1" ht="17.25" customHeight="1" x14ac:dyDescent="0.3">
      <c r="A97" s="579"/>
      <c r="B97" s="580"/>
      <c r="C97" s="578"/>
      <c r="D97" s="578"/>
      <c r="E97" s="540"/>
      <c r="F97" s="538"/>
    </row>
    <row r="98" spans="1:6" s="533" customFormat="1" ht="17.25" customHeight="1" x14ac:dyDescent="0.3">
      <c r="A98" s="579"/>
      <c r="B98" s="580"/>
      <c r="C98" s="578"/>
      <c r="D98" s="578"/>
      <c r="E98" s="540"/>
      <c r="F98" s="538"/>
    </row>
    <row r="99" spans="1:6" s="533" customFormat="1" ht="17.25" customHeight="1" x14ac:dyDescent="0.3">
      <c r="A99" s="579"/>
      <c r="B99" s="580"/>
      <c r="C99" s="578"/>
      <c r="D99" s="578"/>
      <c r="E99" s="540"/>
      <c r="F99" s="538"/>
    </row>
    <row r="100" spans="1:6" s="533" customFormat="1" ht="17.25" customHeight="1" x14ac:dyDescent="0.3">
      <c r="A100" s="579"/>
      <c r="B100" s="580"/>
      <c r="C100" s="578"/>
      <c r="D100" s="578"/>
      <c r="E100" s="540"/>
      <c r="F100" s="538"/>
    </row>
    <row r="101" spans="1:6" s="533" customFormat="1" ht="17.25" customHeight="1" x14ac:dyDescent="0.3">
      <c r="A101" s="579"/>
      <c r="B101" s="580"/>
      <c r="C101" s="578"/>
      <c r="D101" s="578"/>
      <c r="E101" s="540"/>
      <c r="F101" s="538"/>
    </row>
    <row r="102" spans="1:6" s="533" customFormat="1" ht="17.25" customHeight="1" x14ac:dyDescent="0.3">
      <c r="A102" s="579"/>
      <c r="B102" s="580"/>
      <c r="C102" s="578"/>
      <c r="D102" s="578"/>
      <c r="E102" s="540"/>
      <c r="F102" s="538"/>
    </row>
    <row r="103" spans="1:6" s="533" customFormat="1" ht="18.75" customHeight="1" x14ac:dyDescent="0.3">
      <c r="A103" s="579"/>
      <c r="B103" s="580"/>
      <c r="C103" s="578"/>
      <c r="D103" s="578"/>
      <c r="E103" s="540"/>
      <c r="F103" s="538"/>
    </row>
    <row r="104" spans="1:6" s="533" customFormat="1" ht="18.75" customHeight="1" x14ac:dyDescent="0.3">
      <c r="A104" s="579"/>
      <c r="B104" s="580"/>
      <c r="C104" s="578"/>
      <c r="D104" s="578"/>
      <c r="E104" s="540"/>
      <c r="F104" s="538"/>
    </row>
    <row r="105" spans="1:6" s="533" customFormat="1" ht="18.75" customHeight="1" x14ac:dyDescent="0.3">
      <c r="A105" s="579"/>
      <c r="B105" s="580"/>
      <c r="C105" s="578"/>
      <c r="D105" s="578"/>
      <c r="E105" s="540"/>
      <c r="F105" s="538"/>
    </row>
    <row r="106" spans="1:6" s="533" customFormat="1" ht="18.75" customHeight="1" x14ac:dyDescent="0.3">
      <c r="A106" s="579"/>
      <c r="B106" s="38"/>
      <c r="C106" s="578"/>
      <c r="D106" s="578"/>
      <c r="E106" s="540"/>
      <c r="F106" s="543"/>
    </row>
    <row r="107" spans="1:6" s="533" customFormat="1" ht="0.75" customHeight="1" x14ac:dyDescent="0.3">
      <c r="A107" s="579"/>
      <c r="B107" s="38"/>
      <c r="C107" s="578"/>
      <c r="D107" s="578"/>
      <c r="E107" s="540"/>
      <c r="F107" s="543"/>
    </row>
    <row r="108" spans="1:6" s="533" customFormat="1" ht="28.5" customHeight="1" x14ac:dyDescent="0.3">
      <c r="A108" s="577"/>
      <c r="B108" s="576"/>
      <c r="C108" s="576"/>
      <c r="D108" s="576"/>
      <c r="E108" s="535" t="s">
        <v>2189</v>
      </c>
      <c r="F108" s="534">
        <f>SUM(F64:F106)</f>
        <v>0</v>
      </c>
    </row>
  </sheetData>
  <sheetProtection algorithmName="SHA-512" hashValue="Mnb/U56XC9AyLJ9Gg/H+5Ypxv88waAI4jfdLGOF0xHVsqnWKjm37d00bCbt4ptFyk9MA63UiPxaixPv32uJx6A==" saltValue="j2J951+TL0jJcS0FjkTFXQ==" spinCount="100000" sheet="1" objects="1" scenarios="1"/>
  <pageMargins left="0.70866141732283472" right="0.70866141732283472" top="0.74803149606299213" bottom="0.74803149606299213" header="0.31496062992125984" footer="0.31496062992125984"/>
  <pageSetup paperSize="9" scale="91" fitToHeight="0" orientation="portrait" r:id="rId1"/>
  <headerFooter>
    <oddFooter>&amp;CPage 4/&amp;P</oddFooter>
  </headerFooter>
  <rowBreaks count="1" manualBreakCount="1">
    <brk id="61"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318BC0-BAAB-4366-A764-2506BE879354}">
  <sheetPr>
    <pageSetUpPr fitToPage="1"/>
  </sheetPr>
  <dimension ref="A1:CM145"/>
  <sheetViews>
    <sheetView view="pageBreakPreview" topLeftCell="A62" zoomScaleNormal="100" zoomScaleSheetLayoutView="100" workbookViewId="0">
      <selection activeCell="E77" sqref="E77"/>
    </sheetView>
  </sheetViews>
  <sheetFormatPr defaultColWidth="9.1796875" defaultRowHeight="13" x14ac:dyDescent="0.3"/>
  <cols>
    <col min="1" max="1" width="5.7265625" style="505" customWidth="1"/>
    <col min="2" max="2" width="50.26953125" style="505" customWidth="1"/>
    <col min="3" max="3" width="8" style="505" customWidth="1"/>
    <col min="4" max="4" width="6.453125" style="505" customWidth="1"/>
    <col min="5" max="5" width="10.81640625" style="505" customWidth="1"/>
    <col min="6" max="6" width="12.81640625" style="505" customWidth="1"/>
    <col min="7" max="7" width="9.1796875" style="505"/>
    <col min="8" max="20" width="9.1796875" style="505" customWidth="1"/>
    <col min="21" max="16384" width="9.1796875" style="505"/>
  </cols>
  <sheetData>
    <row r="1" spans="1:6" s="528" customFormat="1" ht="28.5" customHeight="1" x14ac:dyDescent="0.3">
      <c r="A1" s="532" t="s">
        <v>49</v>
      </c>
      <c r="B1" s="531"/>
      <c r="C1" s="531"/>
      <c r="D1" s="531"/>
      <c r="E1" s="530"/>
      <c r="F1" s="529"/>
    </row>
    <row r="2" spans="1:6" s="528" customFormat="1" ht="28.5" customHeight="1" x14ac:dyDescent="0.3">
      <c r="A2" s="574"/>
      <c r="B2" s="573"/>
      <c r="C2" s="572" t="s">
        <v>1629</v>
      </c>
      <c r="D2" s="572" t="s">
        <v>1630</v>
      </c>
      <c r="E2" s="571" t="s">
        <v>1631</v>
      </c>
      <c r="F2" s="570" t="s">
        <v>2091</v>
      </c>
    </row>
    <row r="3" spans="1:6" ht="17.25" customHeight="1" x14ac:dyDescent="0.3">
      <c r="A3" s="547"/>
      <c r="B3" s="564" t="s">
        <v>2334</v>
      </c>
      <c r="C3" s="569"/>
      <c r="D3" s="569"/>
      <c r="E3" s="569"/>
      <c r="F3" s="527"/>
    </row>
    <row r="4" spans="1:6" ht="17.25" customHeight="1" x14ac:dyDescent="0.3">
      <c r="A4" s="549"/>
      <c r="B4" s="564" t="s">
        <v>2335</v>
      </c>
      <c r="C4" s="511"/>
      <c r="D4" s="511"/>
      <c r="E4" s="511"/>
      <c r="F4" s="510"/>
    </row>
    <row r="5" spans="1:6" ht="17.25" customHeight="1" x14ac:dyDescent="0.3">
      <c r="A5" s="549"/>
      <c r="B5" s="564" t="s">
        <v>2336</v>
      </c>
      <c r="C5" s="511"/>
      <c r="D5" s="511"/>
      <c r="E5" s="511"/>
      <c r="F5" s="510"/>
    </row>
    <row r="6" spans="1:6" ht="17.25" customHeight="1" x14ac:dyDescent="0.3">
      <c r="A6" s="549"/>
      <c r="B6" s="564" t="s">
        <v>2337</v>
      </c>
      <c r="C6" s="511"/>
      <c r="D6" s="511"/>
      <c r="E6" s="545"/>
      <c r="F6" s="513"/>
    </row>
    <row r="7" spans="1:6" ht="30.75" customHeight="1" x14ac:dyDescent="0.3">
      <c r="A7" s="549"/>
      <c r="B7" s="568" t="s">
        <v>2338</v>
      </c>
      <c r="C7" s="511"/>
      <c r="D7" s="511"/>
      <c r="E7" s="511"/>
      <c r="F7" s="510"/>
    </row>
    <row r="8" spans="1:6" s="499" customFormat="1" ht="30.75" customHeight="1" x14ac:dyDescent="0.3">
      <c r="A8" s="504"/>
      <c r="B8" s="503" t="s">
        <v>2191</v>
      </c>
      <c r="C8" s="502"/>
      <c r="D8" s="502"/>
      <c r="E8" s="501"/>
      <c r="F8" s="500"/>
    </row>
    <row r="9" spans="1:6" ht="17.25" customHeight="1" x14ac:dyDescent="0.3">
      <c r="A9" s="549"/>
      <c r="B9" s="567" t="s">
        <v>2339</v>
      </c>
      <c r="C9" s="511"/>
      <c r="D9" s="511"/>
      <c r="E9" s="511"/>
      <c r="F9" s="510"/>
    </row>
    <row r="10" spans="1:6" ht="17.25" customHeight="1" x14ac:dyDescent="0.3">
      <c r="A10" s="549"/>
      <c r="B10" s="557" t="s">
        <v>2340</v>
      </c>
      <c r="C10" s="511"/>
      <c r="D10" s="511"/>
      <c r="E10" s="511"/>
      <c r="F10" s="510"/>
    </row>
    <row r="11" spans="1:6" ht="52" x14ac:dyDescent="0.3">
      <c r="A11" s="547" t="s">
        <v>2099</v>
      </c>
      <c r="B11" s="566" t="s">
        <v>2341</v>
      </c>
      <c r="C11" s="511">
        <v>1</v>
      </c>
      <c r="D11" s="511" t="s">
        <v>2342</v>
      </c>
      <c r="E11" s="545">
        <v>0</v>
      </c>
      <c r="F11" s="513">
        <f>C11*E11</f>
        <v>0</v>
      </c>
    </row>
    <row r="12" spans="1:6" ht="104" x14ac:dyDescent="0.3">
      <c r="A12" s="547" t="s">
        <v>2104</v>
      </c>
      <c r="B12" s="566" t="s">
        <v>2343</v>
      </c>
      <c r="C12" s="511">
        <v>1</v>
      </c>
      <c r="D12" s="511" t="s">
        <v>2342</v>
      </c>
      <c r="E12" s="545">
        <v>0</v>
      </c>
      <c r="F12" s="513">
        <f>C12*E12</f>
        <v>0</v>
      </c>
    </row>
    <row r="13" spans="1:6" ht="17.25" customHeight="1" x14ac:dyDescent="0.3">
      <c r="A13" s="547"/>
      <c r="B13" s="551"/>
      <c r="C13" s="511"/>
      <c r="D13" s="511"/>
      <c r="E13" s="545"/>
      <c r="F13" s="513"/>
    </row>
    <row r="14" spans="1:6" ht="17.25" customHeight="1" x14ac:dyDescent="0.3">
      <c r="A14" s="547"/>
      <c r="B14" s="551"/>
      <c r="C14" s="511"/>
      <c r="D14" s="511"/>
      <c r="E14" s="545"/>
      <c r="F14" s="513"/>
    </row>
    <row r="15" spans="1:6" ht="17.25" customHeight="1" x14ac:dyDescent="0.3">
      <c r="A15" s="547"/>
      <c r="B15" s="551"/>
      <c r="C15" s="511"/>
      <c r="D15" s="511"/>
      <c r="E15" s="545"/>
      <c r="F15" s="513"/>
    </row>
    <row r="16" spans="1:6" ht="17.25" customHeight="1" x14ac:dyDescent="0.3">
      <c r="A16" s="547"/>
      <c r="B16" s="551"/>
      <c r="C16" s="511"/>
      <c r="D16" s="511"/>
      <c r="E16" s="545"/>
      <c r="F16" s="513"/>
    </row>
    <row r="17" spans="1:6" ht="17.25" customHeight="1" x14ac:dyDescent="0.3">
      <c r="A17" s="547"/>
      <c r="B17" s="551"/>
      <c r="C17" s="511"/>
      <c r="D17" s="511"/>
      <c r="E17" s="545"/>
      <c r="F17" s="513"/>
    </row>
    <row r="18" spans="1:6" ht="17.25" customHeight="1" x14ac:dyDescent="0.3">
      <c r="A18" s="547"/>
      <c r="B18" s="551"/>
      <c r="C18" s="511"/>
      <c r="D18" s="511"/>
      <c r="E18" s="545"/>
      <c r="F18" s="513"/>
    </row>
    <row r="19" spans="1:6" ht="17.25" customHeight="1" x14ac:dyDescent="0.3">
      <c r="A19" s="547"/>
      <c r="B19" s="551"/>
      <c r="C19" s="511"/>
      <c r="D19" s="511"/>
      <c r="E19" s="545"/>
      <c r="F19" s="513"/>
    </row>
    <row r="20" spans="1:6" ht="17.25" customHeight="1" x14ac:dyDescent="0.3">
      <c r="A20" s="547"/>
      <c r="B20" s="551"/>
      <c r="C20" s="511"/>
      <c r="D20" s="511"/>
      <c r="E20" s="545"/>
      <c r="F20" s="513"/>
    </row>
    <row r="21" spans="1:6" ht="17.25" customHeight="1" x14ac:dyDescent="0.3">
      <c r="A21" s="547"/>
      <c r="B21" s="551"/>
      <c r="C21" s="511"/>
      <c r="D21" s="511"/>
      <c r="E21" s="545"/>
      <c r="F21" s="513"/>
    </row>
    <row r="22" spans="1:6" ht="17.25" customHeight="1" x14ac:dyDescent="0.3">
      <c r="A22" s="547"/>
      <c r="B22" s="551"/>
      <c r="C22" s="511"/>
      <c r="D22" s="511"/>
      <c r="E22" s="545"/>
      <c r="F22" s="513"/>
    </row>
    <row r="23" spans="1:6" ht="17.25" customHeight="1" x14ac:dyDescent="0.3">
      <c r="A23" s="547"/>
      <c r="B23" s="551"/>
      <c r="C23" s="511"/>
      <c r="D23" s="511"/>
      <c r="E23" s="545"/>
      <c r="F23" s="513"/>
    </row>
    <row r="24" spans="1:6" ht="17.25" customHeight="1" x14ac:dyDescent="0.3">
      <c r="A24" s="547"/>
      <c r="B24" s="551"/>
      <c r="C24" s="511"/>
      <c r="D24" s="511"/>
      <c r="E24" s="545"/>
      <c r="F24" s="513"/>
    </row>
    <row r="25" spans="1:6" ht="17.25" customHeight="1" x14ac:dyDescent="0.3">
      <c r="A25" s="547"/>
      <c r="B25" s="551"/>
      <c r="C25" s="511"/>
      <c r="D25" s="511"/>
      <c r="E25" s="545"/>
      <c r="F25" s="513"/>
    </row>
    <row r="26" spans="1:6" ht="17.25" customHeight="1" x14ac:dyDescent="0.3">
      <c r="A26" s="547"/>
      <c r="B26" s="551"/>
      <c r="C26" s="511"/>
      <c r="D26" s="511"/>
      <c r="E26" s="545"/>
      <c r="F26" s="513"/>
    </row>
    <row r="27" spans="1:6" ht="17.25" customHeight="1" x14ac:dyDescent="0.3">
      <c r="A27" s="547"/>
      <c r="B27" s="551"/>
      <c r="C27" s="511"/>
      <c r="D27" s="511"/>
      <c r="E27" s="545"/>
      <c r="F27" s="513"/>
    </row>
    <row r="28" spans="1:6" ht="17.25" customHeight="1" x14ac:dyDescent="0.3">
      <c r="A28" s="547"/>
      <c r="B28" s="551"/>
      <c r="C28" s="511"/>
      <c r="D28" s="511"/>
      <c r="E28" s="545"/>
      <c r="F28" s="513"/>
    </row>
    <row r="29" spans="1:6" ht="17.25" customHeight="1" x14ac:dyDescent="0.3">
      <c r="A29" s="547"/>
      <c r="B29" s="551"/>
      <c r="C29" s="511"/>
      <c r="D29" s="511"/>
      <c r="E29" s="545"/>
      <c r="F29" s="513"/>
    </row>
    <row r="30" spans="1:6" ht="17.25" customHeight="1" x14ac:dyDescent="0.3">
      <c r="A30" s="547"/>
      <c r="B30" s="551"/>
      <c r="C30" s="511"/>
      <c r="D30" s="511"/>
      <c r="E30" s="545"/>
      <c r="F30" s="513"/>
    </row>
    <row r="31" spans="1:6" ht="17.25" customHeight="1" x14ac:dyDescent="0.3">
      <c r="A31" s="549"/>
      <c r="B31" s="565"/>
      <c r="C31" s="511"/>
      <c r="D31" s="511"/>
      <c r="E31" s="545"/>
      <c r="F31" s="513"/>
    </row>
    <row r="32" spans="1:6" ht="15" customHeight="1" x14ac:dyDescent="0.3">
      <c r="A32" s="549"/>
      <c r="B32" s="555"/>
      <c r="C32" s="511"/>
      <c r="D32" s="511"/>
      <c r="E32" s="545"/>
      <c r="F32" s="513"/>
    </row>
    <row r="33" spans="1:91" ht="28.5" customHeight="1" x14ac:dyDescent="0.3">
      <c r="A33" s="509"/>
      <c r="B33" s="508"/>
      <c r="C33" s="508"/>
      <c r="D33" s="508"/>
      <c r="E33" s="507" t="s">
        <v>2140</v>
      </c>
      <c r="F33" s="506">
        <f>SUM(F7:F31)</f>
        <v>0</v>
      </c>
    </row>
    <row r="34" spans="1:91" s="528" customFormat="1" ht="28.5" customHeight="1" x14ac:dyDescent="0.3">
      <c r="A34" s="532" t="str">
        <f>A1</f>
        <v>DJA 2023 0208 - ORE Test Rig Enabling</v>
      </c>
      <c r="B34" s="531"/>
      <c r="C34" s="531"/>
      <c r="D34" s="531"/>
      <c r="E34" s="530"/>
      <c r="F34" s="529"/>
    </row>
    <row r="35" spans="1:91" ht="28.5" customHeight="1" x14ac:dyDescent="0.3">
      <c r="A35" s="527"/>
      <c r="B35" s="526"/>
      <c r="C35" s="525" t="s">
        <v>1629</v>
      </c>
      <c r="D35" s="525" t="s">
        <v>1630</v>
      </c>
      <c r="E35" s="525" t="s">
        <v>1631</v>
      </c>
      <c r="F35" s="524" t="s">
        <v>2091</v>
      </c>
    </row>
    <row r="36" spans="1:91" ht="17.25" customHeight="1" x14ac:dyDescent="0.3">
      <c r="A36" s="549"/>
      <c r="B36" s="564" t="s">
        <v>2344</v>
      </c>
      <c r="C36" s="511"/>
      <c r="D36" s="511"/>
      <c r="E36" s="545"/>
      <c r="F36" s="513"/>
    </row>
    <row r="37" spans="1:91" ht="53.15" customHeight="1" x14ac:dyDescent="0.3">
      <c r="A37" s="549"/>
      <c r="B37" s="557" t="s">
        <v>2345</v>
      </c>
      <c r="C37" s="511"/>
      <c r="D37" s="511"/>
      <c r="E37" s="511"/>
      <c r="F37" s="510"/>
    </row>
    <row r="38" spans="1:91" ht="17.25" customHeight="1" x14ac:dyDescent="0.3">
      <c r="A38" s="549"/>
      <c r="B38" s="556" t="s">
        <v>2346</v>
      </c>
      <c r="C38" s="511"/>
      <c r="D38" s="511"/>
      <c r="E38" s="511"/>
      <c r="F38" s="510"/>
    </row>
    <row r="39" spans="1:91" ht="30.75" customHeight="1" x14ac:dyDescent="0.3">
      <c r="A39" s="549" t="s">
        <v>2099</v>
      </c>
      <c r="B39" s="554" t="s">
        <v>2347</v>
      </c>
      <c r="C39" s="511">
        <v>6</v>
      </c>
      <c r="D39" s="511" t="s">
        <v>1845</v>
      </c>
      <c r="E39" s="545">
        <v>0</v>
      </c>
      <c r="F39" s="513">
        <f>C39*E39</f>
        <v>0</v>
      </c>
    </row>
    <row r="40" spans="1:91" ht="17.25" customHeight="1" x14ac:dyDescent="0.3">
      <c r="A40" s="549"/>
      <c r="B40" s="557" t="s">
        <v>2348</v>
      </c>
      <c r="C40" s="511"/>
      <c r="D40" s="511"/>
      <c r="E40" s="545"/>
      <c r="F40" s="513"/>
    </row>
    <row r="41" spans="1:91" ht="17.25" customHeight="1" x14ac:dyDescent="0.3">
      <c r="A41" s="549"/>
      <c r="B41" s="556" t="s">
        <v>2349</v>
      </c>
      <c r="C41" s="511"/>
      <c r="D41" s="511"/>
      <c r="E41" s="545"/>
      <c r="F41" s="513"/>
    </row>
    <row r="42" spans="1:91" s="528" customFormat="1" ht="44.25" customHeight="1" x14ac:dyDescent="0.3">
      <c r="A42" s="563" t="s">
        <v>2104</v>
      </c>
      <c r="B42" s="562" t="s">
        <v>2350</v>
      </c>
      <c r="C42" s="561">
        <v>1</v>
      </c>
      <c r="D42" s="561" t="s">
        <v>2117</v>
      </c>
      <c r="E42" s="560">
        <v>0</v>
      </c>
      <c r="F42" s="558">
        <f>C42*E42</f>
        <v>0</v>
      </c>
      <c r="I42" s="485"/>
      <c r="J42" s="495"/>
      <c r="K42" s="485"/>
      <c r="L42" s="485"/>
      <c r="M42" s="485"/>
      <c r="N42" s="485"/>
      <c r="P42" s="485"/>
      <c r="Q42" s="485"/>
      <c r="R42" s="485"/>
      <c r="S42" s="485"/>
      <c r="T42" s="485"/>
      <c r="U42" s="485"/>
      <c r="W42" s="485"/>
      <c r="X42" s="485"/>
      <c r="Y42" s="485"/>
      <c r="Z42" s="485"/>
      <c r="AA42" s="485"/>
      <c r="AB42" s="485"/>
      <c r="AE42" s="485"/>
      <c r="AF42" s="485"/>
      <c r="AG42" s="485"/>
      <c r="AH42" s="485"/>
      <c r="AI42" s="485"/>
      <c r="AJ42" s="485"/>
      <c r="AL42" s="559"/>
      <c r="AM42" s="485"/>
      <c r="AN42" s="485"/>
      <c r="AO42" s="485"/>
      <c r="AP42" s="485"/>
      <c r="AQ42" s="485"/>
      <c r="AR42" s="485"/>
      <c r="AT42" s="485"/>
      <c r="AU42" s="485"/>
      <c r="AV42" s="485"/>
      <c r="AW42" s="485"/>
      <c r="AX42" s="485"/>
      <c r="AY42" s="485"/>
      <c r="BB42" s="485"/>
      <c r="BC42" s="485"/>
      <c r="BD42" s="485"/>
      <c r="BE42" s="485"/>
      <c r="BF42" s="485"/>
      <c r="BG42" s="485"/>
      <c r="BJ42" s="485"/>
      <c r="BK42" s="485"/>
      <c r="BL42" s="485"/>
      <c r="BM42" s="485"/>
      <c r="BN42" s="485"/>
      <c r="BO42" s="485"/>
      <c r="BQ42" s="485"/>
      <c r="BR42" s="485"/>
      <c r="BS42" s="485"/>
      <c r="BT42" s="485"/>
      <c r="BU42" s="485"/>
      <c r="BV42" s="485"/>
      <c r="CA42" s="485"/>
      <c r="CB42" s="485"/>
      <c r="CC42" s="485"/>
      <c r="CD42" s="485"/>
      <c r="CE42" s="485"/>
      <c r="CF42" s="485"/>
      <c r="CH42" s="485"/>
      <c r="CI42" s="485"/>
      <c r="CJ42" s="485"/>
      <c r="CK42" s="485"/>
      <c r="CL42" s="485"/>
      <c r="CM42" s="485"/>
    </row>
    <row r="43" spans="1:91" ht="17.25" customHeight="1" x14ac:dyDescent="0.3">
      <c r="A43" s="549"/>
      <c r="B43" s="553" t="s">
        <v>2128</v>
      </c>
      <c r="C43" s="511"/>
      <c r="D43" s="511"/>
      <c r="E43" s="511"/>
      <c r="F43" s="510"/>
    </row>
    <row r="44" spans="1:91" ht="17.25" customHeight="1" x14ac:dyDescent="0.3">
      <c r="A44" s="549" t="s">
        <v>2107</v>
      </c>
      <c r="B44" s="556" t="s">
        <v>2130</v>
      </c>
      <c r="C44" s="511">
        <v>1</v>
      </c>
      <c r="D44" s="511" t="s">
        <v>1637</v>
      </c>
      <c r="E44" s="545">
        <v>0</v>
      </c>
      <c r="F44" s="558">
        <f>C44*E44</f>
        <v>0</v>
      </c>
    </row>
    <row r="45" spans="1:91" ht="17.25" customHeight="1" x14ac:dyDescent="0.3">
      <c r="A45" s="549" t="s">
        <v>2111</v>
      </c>
      <c r="B45" s="556" t="s">
        <v>2133</v>
      </c>
      <c r="C45" s="511">
        <v>1</v>
      </c>
      <c r="D45" s="511" t="s">
        <v>1637</v>
      </c>
      <c r="E45" s="545">
        <v>0</v>
      </c>
      <c r="F45" s="558">
        <f>C45*E45</f>
        <v>0</v>
      </c>
    </row>
    <row r="46" spans="1:91" ht="30.75" customHeight="1" x14ac:dyDescent="0.3">
      <c r="A46" s="549"/>
      <c r="B46" s="557" t="s">
        <v>2351</v>
      </c>
      <c r="C46" s="511"/>
      <c r="D46" s="511"/>
      <c r="E46" s="511"/>
      <c r="F46" s="510"/>
    </row>
    <row r="47" spans="1:91" ht="17.25" customHeight="1" x14ac:dyDescent="0.3">
      <c r="A47" s="549"/>
      <c r="B47" s="556" t="s">
        <v>2352</v>
      </c>
      <c r="C47" s="511"/>
      <c r="D47" s="511"/>
      <c r="E47" s="511"/>
      <c r="F47" s="510"/>
    </row>
    <row r="48" spans="1:91" ht="17.25" customHeight="1" x14ac:dyDescent="0.3">
      <c r="A48" s="549" t="s">
        <v>2113</v>
      </c>
      <c r="B48" s="555" t="s">
        <v>2353</v>
      </c>
      <c r="C48" s="511">
        <f>C39</f>
        <v>6</v>
      </c>
      <c r="D48" s="511" t="s">
        <v>1845</v>
      </c>
      <c r="E48" s="545">
        <v>0</v>
      </c>
      <c r="F48" s="513">
        <f>C48*E48</f>
        <v>0</v>
      </c>
    </row>
    <row r="49" spans="1:6" ht="17.25" customHeight="1" x14ac:dyDescent="0.3">
      <c r="A49" s="549"/>
      <c r="B49" s="557" t="s">
        <v>2354</v>
      </c>
      <c r="C49" s="511"/>
      <c r="D49" s="511"/>
      <c r="E49" s="511"/>
      <c r="F49" s="510"/>
    </row>
    <row r="50" spans="1:6" ht="17.25" customHeight="1" x14ac:dyDescent="0.3">
      <c r="A50" s="549"/>
      <c r="B50" s="556" t="s">
        <v>2355</v>
      </c>
      <c r="C50" s="511"/>
      <c r="D50" s="511"/>
      <c r="E50" s="511"/>
      <c r="F50" s="510"/>
    </row>
    <row r="51" spans="1:6" ht="30.75" customHeight="1" x14ac:dyDescent="0.3">
      <c r="A51" s="549" t="s">
        <v>2115</v>
      </c>
      <c r="B51" s="554" t="s">
        <v>2356</v>
      </c>
      <c r="C51" s="511">
        <f>C39</f>
        <v>6</v>
      </c>
      <c r="D51" s="511" t="s">
        <v>1845</v>
      </c>
      <c r="E51" s="545">
        <v>0</v>
      </c>
      <c r="F51" s="513">
        <f>C51*E51</f>
        <v>0</v>
      </c>
    </row>
    <row r="52" spans="1:6" ht="17.25" customHeight="1" x14ac:dyDescent="0.3">
      <c r="A52" s="549"/>
      <c r="B52" s="556" t="s">
        <v>2357</v>
      </c>
      <c r="C52" s="511"/>
      <c r="D52" s="511"/>
      <c r="E52" s="545"/>
      <c r="F52" s="513"/>
    </row>
    <row r="53" spans="1:6" ht="17.25" customHeight="1" x14ac:dyDescent="0.3">
      <c r="A53" s="549" t="s">
        <v>2118</v>
      </c>
      <c r="B53" s="555" t="s">
        <v>2358</v>
      </c>
      <c r="C53" s="511">
        <v>4</v>
      </c>
      <c r="D53" s="511" t="s">
        <v>2168</v>
      </c>
      <c r="E53" s="545">
        <v>0</v>
      </c>
      <c r="F53" s="513">
        <f>C53*E53</f>
        <v>0</v>
      </c>
    </row>
    <row r="54" spans="1:6" ht="30.75" customHeight="1" x14ac:dyDescent="0.3">
      <c r="A54" s="549" t="s">
        <v>2121</v>
      </c>
      <c r="B54" s="554" t="s">
        <v>2359</v>
      </c>
      <c r="C54" s="511">
        <v>2</v>
      </c>
      <c r="D54" s="511" t="s">
        <v>2168</v>
      </c>
      <c r="E54" s="545">
        <v>0</v>
      </c>
      <c r="F54" s="513">
        <f>C54*E54</f>
        <v>0</v>
      </c>
    </row>
    <row r="55" spans="1:6" ht="17.25" customHeight="1" x14ac:dyDescent="0.3">
      <c r="A55" s="549"/>
      <c r="B55" s="554"/>
      <c r="C55" s="511"/>
      <c r="D55" s="511"/>
      <c r="E55" s="545"/>
      <c r="F55" s="513"/>
    </row>
    <row r="56" spans="1:6" ht="17.25" customHeight="1" x14ac:dyDescent="0.3">
      <c r="A56" s="549"/>
      <c r="B56" s="554"/>
      <c r="C56" s="511"/>
      <c r="D56" s="511"/>
      <c r="E56" s="545"/>
      <c r="F56" s="513"/>
    </row>
    <row r="57" spans="1:6" ht="17.25" customHeight="1" x14ac:dyDescent="0.3">
      <c r="A57" s="549"/>
      <c r="B57" s="554"/>
      <c r="C57" s="511"/>
      <c r="D57" s="511"/>
      <c r="E57" s="545"/>
      <c r="F57" s="513"/>
    </row>
    <row r="58" spans="1:6" ht="17.25" customHeight="1" x14ac:dyDescent="0.3">
      <c r="A58" s="549"/>
      <c r="B58" s="554"/>
      <c r="C58" s="511"/>
      <c r="D58" s="511"/>
      <c r="E58" s="545"/>
      <c r="F58" s="513"/>
    </row>
    <row r="59" spans="1:6" ht="17.25" customHeight="1" x14ac:dyDescent="0.3">
      <c r="A59" s="549"/>
      <c r="B59" s="554"/>
      <c r="C59" s="511"/>
      <c r="D59" s="511"/>
      <c r="E59" s="545"/>
      <c r="F59" s="513"/>
    </row>
    <row r="60" spans="1:6" ht="17.25" customHeight="1" x14ac:dyDescent="0.3">
      <c r="A60" s="549"/>
      <c r="B60" s="554"/>
      <c r="C60" s="511"/>
      <c r="D60" s="511"/>
      <c r="E60" s="545"/>
      <c r="F60" s="513"/>
    </row>
    <row r="61" spans="1:6" ht="17.25" customHeight="1" x14ac:dyDescent="0.3">
      <c r="A61" s="549"/>
      <c r="B61" s="554"/>
      <c r="C61" s="511"/>
      <c r="D61" s="511"/>
      <c r="E61" s="545"/>
      <c r="F61" s="513"/>
    </row>
    <row r="62" spans="1:6" ht="17.25" customHeight="1" x14ac:dyDescent="0.3">
      <c r="A62" s="549"/>
      <c r="B62" s="554"/>
      <c r="C62" s="511"/>
      <c r="D62" s="511"/>
      <c r="E62" s="545"/>
      <c r="F62" s="513"/>
    </row>
    <row r="63" spans="1:6" ht="17.25" customHeight="1" x14ac:dyDescent="0.3">
      <c r="A63" s="549"/>
      <c r="B63" s="554"/>
      <c r="C63" s="511"/>
      <c r="D63" s="511"/>
      <c r="E63" s="545"/>
      <c r="F63" s="513"/>
    </row>
    <row r="64" spans="1:6" ht="17.25" customHeight="1" x14ac:dyDescent="0.3">
      <c r="A64" s="549"/>
      <c r="B64" s="554"/>
      <c r="C64" s="511"/>
      <c r="D64" s="511"/>
      <c r="E64" s="545"/>
      <c r="F64" s="513"/>
    </row>
    <row r="65" spans="1:23" ht="17.25" customHeight="1" x14ac:dyDescent="0.3">
      <c r="A65" s="549"/>
      <c r="B65" s="554"/>
      <c r="C65" s="511"/>
      <c r="D65" s="511"/>
      <c r="E65" s="545"/>
      <c r="F65" s="513"/>
    </row>
    <row r="66" spans="1:23" ht="17.25" customHeight="1" x14ac:dyDescent="0.3">
      <c r="A66" s="549"/>
      <c r="B66" s="554"/>
      <c r="C66" s="511"/>
      <c r="D66" s="511"/>
      <c r="E66" s="545"/>
      <c r="F66" s="513"/>
    </row>
    <row r="67" spans="1:23" s="533" customFormat="1" ht="17.25" customHeight="1" x14ac:dyDescent="0.3">
      <c r="A67" s="542"/>
      <c r="B67" s="544"/>
      <c r="C67" s="540"/>
      <c r="D67" s="540"/>
      <c r="E67" s="540"/>
      <c r="F67" s="543"/>
    </row>
    <row r="68" spans="1:23" s="533" customFormat="1" ht="15" customHeight="1" x14ac:dyDescent="0.3">
      <c r="A68" s="542"/>
      <c r="B68" s="541"/>
      <c r="C68" s="540"/>
      <c r="D68" s="540"/>
      <c r="E68" s="539"/>
      <c r="F68" s="538"/>
    </row>
    <row r="69" spans="1:23" s="533" customFormat="1" ht="28.5" customHeight="1" x14ac:dyDescent="0.3">
      <c r="A69" s="537"/>
      <c r="B69" s="536"/>
      <c r="C69" s="536"/>
      <c r="D69" s="536"/>
      <c r="E69" s="535" t="s">
        <v>2140</v>
      </c>
      <c r="F69" s="534">
        <f>SUM(F37:F68)</f>
        <v>0</v>
      </c>
    </row>
    <row r="70" spans="1:23" s="528" customFormat="1" ht="28.5" customHeight="1" x14ac:dyDescent="0.3">
      <c r="A70" s="532" t="str">
        <f>A1</f>
        <v>DJA 2023 0208 - ORE Test Rig Enabling</v>
      </c>
      <c r="B70" s="531"/>
      <c r="C70" s="531"/>
      <c r="D70" s="531"/>
      <c r="E70" s="530"/>
      <c r="F70" s="529"/>
    </row>
    <row r="71" spans="1:23" ht="28.5" customHeight="1" x14ac:dyDescent="0.3">
      <c r="A71" s="527"/>
      <c r="B71" s="526"/>
      <c r="C71" s="525" t="s">
        <v>1629</v>
      </c>
      <c r="D71" s="525" t="s">
        <v>1630</v>
      </c>
      <c r="E71" s="525" t="s">
        <v>1631</v>
      </c>
      <c r="F71" s="524" t="s">
        <v>2091</v>
      </c>
    </row>
    <row r="72" spans="1:23" s="38" customFormat="1" ht="17.25" customHeight="1" x14ac:dyDescent="0.3">
      <c r="A72" s="521"/>
      <c r="B72" s="553" t="s">
        <v>2360</v>
      </c>
      <c r="C72" s="519"/>
      <c r="D72" s="518"/>
      <c r="E72" s="517"/>
      <c r="F72" s="516"/>
      <c r="H72" s="515"/>
      <c r="I72" s="515"/>
      <c r="J72" s="515"/>
      <c r="K72" s="515"/>
      <c r="L72" s="515"/>
      <c r="M72" s="515"/>
      <c r="N72" s="515"/>
      <c r="O72" s="515"/>
      <c r="P72" s="515"/>
      <c r="Q72" s="515"/>
      <c r="R72" s="515"/>
      <c r="S72" s="515"/>
      <c r="T72" s="515"/>
      <c r="U72" s="515"/>
      <c r="V72" s="515"/>
      <c r="W72" s="515"/>
    </row>
    <row r="73" spans="1:23" ht="17.25" customHeight="1" x14ac:dyDescent="0.3">
      <c r="A73" s="547"/>
      <c r="B73" s="552" t="s">
        <v>2361</v>
      </c>
      <c r="C73" s="511"/>
      <c r="D73" s="511"/>
      <c r="E73" s="511"/>
      <c r="F73" s="510"/>
    </row>
    <row r="74" spans="1:23" ht="190" customHeight="1" x14ac:dyDescent="0.3">
      <c r="A74" s="547"/>
      <c r="B74" s="551" t="s">
        <v>2362</v>
      </c>
      <c r="C74" s="511"/>
      <c r="D74" s="511"/>
      <c r="E74" s="511"/>
      <c r="F74" s="510"/>
    </row>
    <row r="75" spans="1:23" ht="17.25" customHeight="1" x14ac:dyDescent="0.3">
      <c r="A75" s="547" t="s">
        <v>2099</v>
      </c>
      <c r="B75" s="546" t="s">
        <v>2363</v>
      </c>
      <c r="C75" s="511">
        <v>2</v>
      </c>
      <c r="D75" s="511" t="s">
        <v>2168</v>
      </c>
      <c r="E75" s="545">
        <v>0</v>
      </c>
      <c r="F75" s="513">
        <f>C75*E75</f>
        <v>0</v>
      </c>
    </row>
    <row r="76" spans="1:23" ht="17.25" customHeight="1" x14ac:dyDescent="0.3">
      <c r="A76" s="549"/>
      <c r="B76" s="550" t="s">
        <v>2364</v>
      </c>
      <c r="C76" s="511"/>
      <c r="D76" s="511"/>
      <c r="E76" s="545"/>
      <c r="F76" s="513"/>
    </row>
    <row r="77" spans="1:23" ht="17.25" customHeight="1" x14ac:dyDescent="0.3">
      <c r="A77" s="549" t="s">
        <v>2104</v>
      </c>
      <c r="B77" s="548" t="s">
        <v>2365</v>
      </c>
      <c r="C77" s="511">
        <v>1</v>
      </c>
      <c r="D77" s="511" t="s">
        <v>2342</v>
      </c>
      <c r="E77" s="545">
        <v>0</v>
      </c>
      <c r="F77" s="513">
        <f>C77*E77</f>
        <v>0</v>
      </c>
    </row>
    <row r="78" spans="1:23" ht="17.25" customHeight="1" x14ac:dyDescent="0.3">
      <c r="A78" s="547"/>
      <c r="B78" s="546"/>
      <c r="C78" s="511"/>
      <c r="D78" s="511"/>
      <c r="E78" s="545"/>
      <c r="F78" s="513"/>
    </row>
    <row r="79" spans="1:23" ht="17.25" customHeight="1" x14ac:dyDescent="0.3">
      <c r="A79" s="547"/>
      <c r="B79" s="546"/>
      <c r="C79" s="511"/>
      <c r="D79" s="511"/>
      <c r="E79" s="545"/>
      <c r="F79" s="513"/>
    </row>
    <row r="80" spans="1:23" ht="17.25" customHeight="1" x14ac:dyDescent="0.3">
      <c r="A80" s="547"/>
      <c r="B80" s="546"/>
      <c r="C80" s="511"/>
      <c r="D80" s="511"/>
      <c r="E80" s="545"/>
      <c r="F80" s="513"/>
    </row>
    <row r="81" spans="1:6" ht="17.25" customHeight="1" x14ac:dyDescent="0.3">
      <c r="A81" s="547"/>
      <c r="B81" s="546"/>
      <c r="C81" s="511"/>
      <c r="D81" s="511"/>
      <c r="E81" s="545"/>
      <c r="F81" s="513"/>
    </row>
    <row r="82" spans="1:6" ht="17.25" customHeight="1" x14ac:dyDescent="0.3">
      <c r="A82" s="547"/>
      <c r="B82" s="546"/>
      <c r="C82" s="511"/>
      <c r="D82" s="511"/>
      <c r="E82" s="545"/>
      <c r="F82" s="513"/>
    </row>
    <row r="83" spans="1:6" ht="17.25" customHeight="1" x14ac:dyDescent="0.3">
      <c r="A83" s="547"/>
      <c r="B83" s="546"/>
      <c r="C83" s="511"/>
      <c r="D83" s="511"/>
      <c r="E83" s="545"/>
      <c r="F83" s="513"/>
    </row>
    <row r="84" spans="1:6" ht="17.25" customHeight="1" x14ac:dyDescent="0.3">
      <c r="A84" s="547"/>
      <c r="B84" s="546"/>
      <c r="C84" s="511"/>
      <c r="D84" s="511"/>
      <c r="E84" s="545"/>
      <c r="F84" s="513"/>
    </row>
    <row r="85" spans="1:6" ht="17.25" customHeight="1" x14ac:dyDescent="0.3">
      <c r="A85" s="547"/>
      <c r="B85" s="546"/>
      <c r="C85" s="511"/>
      <c r="D85" s="511"/>
      <c r="E85" s="545"/>
      <c r="F85" s="513"/>
    </row>
    <row r="86" spans="1:6" ht="17.25" customHeight="1" x14ac:dyDescent="0.3">
      <c r="A86" s="547"/>
      <c r="B86" s="546"/>
      <c r="C86" s="511"/>
      <c r="D86" s="511"/>
      <c r="E86" s="545"/>
      <c r="F86" s="513"/>
    </row>
    <row r="87" spans="1:6" ht="17.25" customHeight="1" x14ac:dyDescent="0.3">
      <c r="A87" s="547"/>
      <c r="B87" s="546"/>
      <c r="C87" s="511"/>
      <c r="D87" s="511"/>
      <c r="E87" s="545"/>
      <c r="F87" s="513"/>
    </row>
    <row r="88" spans="1:6" ht="17.25" customHeight="1" x14ac:dyDescent="0.3">
      <c r="A88" s="547"/>
      <c r="B88" s="546"/>
      <c r="C88" s="511"/>
      <c r="D88" s="511"/>
      <c r="E88" s="545"/>
      <c r="F88" s="513"/>
    </row>
    <row r="89" spans="1:6" ht="17.25" customHeight="1" x14ac:dyDescent="0.3">
      <c r="A89" s="547"/>
      <c r="B89" s="546"/>
      <c r="C89" s="511"/>
      <c r="D89" s="511"/>
      <c r="E89" s="545"/>
      <c r="F89" s="513"/>
    </row>
    <row r="90" spans="1:6" ht="17.25" customHeight="1" x14ac:dyDescent="0.3">
      <c r="A90" s="547"/>
      <c r="B90" s="546"/>
      <c r="C90" s="511"/>
      <c r="D90" s="511"/>
      <c r="E90" s="545"/>
      <c r="F90" s="513"/>
    </row>
    <row r="91" spans="1:6" ht="17.25" customHeight="1" x14ac:dyDescent="0.3">
      <c r="A91" s="547"/>
      <c r="B91" s="546"/>
      <c r="C91" s="511"/>
      <c r="D91" s="511"/>
      <c r="E91" s="545"/>
      <c r="F91" s="513"/>
    </row>
    <row r="92" spans="1:6" ht="17.25" customHeight="1" x14ac:dyDescent="0.3">
      <c r="A92" s="547"/>
      <c r="B92" s="546"/>
      <c r="C92" s="511"/>
      <c r="D92" s="511"/>
      <c r="E92" s="545"/>
      <c r="F92" s="513"/>
    </row>
    <row r="93" spans="1:6" ht="17.25" customHeight="1" x14ac:dyDescent="0.3">
      <c r="A93" s="547"/>
      <c r="B93" s="546"/>
      <c r="C93" s="511"/>
      <c r="D93" s="511"/>
      <c r="E93" s="545"/>
      <c r="F93" s="513"/>
    </row>
    <row r="94" spans="1:6" ht="17.25" customHeight="1" x14ac:dyDescent="0.3">
      <c r="A94" s="547"/>
      <c r="B94" s="546"/>
      <c r="C94" s="511"/>
      <c r="D94" s="511"/>
      <c r="E94" s="545"/>
      <c r="F94" s="513"/>
    </row>
    <row r="95" spans="1:6" ht="17.25" customHeight="1" x14ac:dyDescent="0.3">
      <c r="A95" s="547"/>
      <c r="B95" s="546"/>
      <c r="C95" s="511"/>
      <c r="D95" s="511"/>
      <c r="E95" s="545"/>
      <c r="F95" s="513"/>
    </row>
    <row r="96" spans="1:6" ht="17.25" customHeight="1" x14ac:dyDescent="0.3">
      <c r="A96" s="547"/>
      <c r="B96" s="546"/>
      <c r="C96" s="511"/>
      <c r="D96" s="511"/>
      <c r="E96" s="545"/>
      <c r="F96" s="513"/>
    </row>
    <row r="97" spans="1:23" ht="17.25" customHeight="1" x14ac:dyDescent="0.3">
      <c r="A97" s="547"/>
      <c r="B97" s="546"/>
      <c r="C97" s="511"/>
      <c r="D97" s="511"/>
      <c r="E97" s="545"/>
      <c r="F97" s="513"/>
    </row>
    <row r="98" spans="1:23" ht="17.25" customHeight="1" x14ac:dyDescent="0.3">
      <c r="A98" s="547"/>
      <c r="B98" s="546"/>
      <c r="C98" s="511"/>
      <c r="D98" s="511"/>
      <c r="E98" s="545"/>
      <c r="F98" s="513"/>
    </row>
    <row r="99" spans="1:23" ht="17.25" customHeight="1" x14ac:dyDescent="0.3">
      <c r="A99" s="547"/>
      <c r="B99" s="546"/>
      <c r="C99" s="511"/>
      <c r="D99" s="511"/>
      <c r="E99" s="545"/>
      <c r="F99" s="513"/>
    </row>
    <row r="100" spans="1:23" s="533" customFormat="1" ht="17.25" customHeight="1" x14ac:dyDescent="0.3">
      <c r="A100" s="542"/>
      <c r="B100" s="544"/>
      <c r="C100" s="540"/>
      <c r="D100" s="540"/>
      <c r="E100" s="540"/>
      <c r="F100" s="543"/>
    </row>
    <row r="101" spans="1:23" s="533" customFormat="1" ht="15" customHeight="1" x14ac:dyDescent="0.3">
      <c r="A101" s="542"/>
      <c r="B101" s="541"/>
      <c r="C101" s="540"/>
      <c r="D101" s="540"/>
      <c r="E101" s="539"/>
      <c r="F101" s="538"/>
    </row>
    <row r="102" spans="1:23" s="533" customFormat="1" ht="28.5" customHeight="1" x14ac:dyDescent="0.3">
      <c r="A102" s="537"/>
      <c r="B102" s="536"/>
      <c r="C102" s="536"/>
      <c r="D102" s="536"/>
      <c r="E102" s="535" t="s">
        <v>2140</v>
      </c>
      <c r="F102" s="534">
        <f>SUM(F74:F101)</f>
        <v>0</v>
      </c>
    </row>
    <row r="103" spans="1:23" s="528" customFormat="1" ht="28.5" customHeight="1" x14ac:dyDescent="0.3">
      <c r="A103" s="532" t="str">
        <f>A1</f>
        <v>DJA 2023 0208 - ORE Test Rig Enabling</v>
      </c>
      <c r="B103" s="531"/>
      <c r="C103" s="531"/>
      <c r="D103" s="531"/>
      <c r="E103" s="530"/>
      <c r="F103" s="529"/>
    </row>
    <row r="104" spans="1:23" ht="28.5" customHeight="1" x14ac:dyDescent="0.3">
      <c r="A104" s="527"/>
      <c r="B104" s="526"/>
      <c r="C104" s="525" t="s">
        <v>1629</v>
      </c>
      <c r="D104" s="525" t="s">
        <v>1630</v>
      </c>
      <c r="E104" s="525" t="s">
        <v>1631</v>
      </c>
      <c r="F104" s="524" t="s">
        <v>2091</v>
      </c>
    </row>
    <row r="105" spans="1:23" s="38" customFormat="1" ht="17.25" customHeight="1" x14ac:dyDescent="0.3">
      <c r="A105" s="521"/>
      <c r="B105" s="523" t="s">
        <v>2366</v>
      </c>
      <c r="C105" s="519"/>
      <c r="D105" s="518"/>
      <c r="E105" s="517"/>
      <c r="F105" s="516"/>
      <c r="H105" s="515"/>
      <c r="I105" s="515"/>
      <c r="J105" s="515"/>
      <c r="K105" s="515"/>
      <c r="L105" s="515"/>
      <c r="M105" s="515"/>
      <c r="N105" s="515"/>
      <c r="O105" s="515"/>
      <c r="P105" s="515"/>
      <c r="Q105" s="515"/>
      <c r="R105" s="515"/>
      <c r="S105" s="515"/>
      <c r="T105" s="515"/>
      <c r="U105" s="515"/>
      <c r="V105" s="515"/>
      <c r="W105" s="515"/>
    </row>
    <row r="106" spans="1:23" s="38" customFormat="1" ht="17.25" customHeight="1" x14ac:dyDescent="0.3">
      <c r="A106" s="521"/>
      <c r="B106" s="522"/>
      <c r="C106" s="519"/>
      <c r="D106" s="518"/>
      <c r="E106" s="517"/>
      <c r="F106" s="516"/>
      <c r="H106" s="515"/>
      <c r="I106" s="515"/>
      <c r="J106" s="515"/>
      <c r="K106" s="515"/>
      <c r="L106" s="515"/>
      <c r="M106" s="515"/>
      <c r="N106" s="515"/>
      <c r="O106" s="515"/>
      <c r="P106" s="515"/>
      <c r="Q106" s="515"/>
      <c r="R106" s="515"/>
      <c r="S106" s="515"/>
      <c r="T106" s="515"/>
      <c r="U106" s="515"/>
      <c r="V106" s="515"/>
      <c r="W106" s="515"/>
    </row>
    <row r="107" spans="1:23" s="38" customFormat="1" ht="17.25" customHeight="1" x14ac:dyDescent="0.3">
      <c r="A107" s="521"/>
      <c r="B107" s="520" t="s">
        <v>2367</v>
      </c>
      <c r="C107" s="519"/>
      <c r="D107" s="518"/>
      <c r="E107" s="517"/>
      <c r="F107" s="516">
        <f>F33</f>
        <v>0</v>
      </c>
      <c r="H107" s="515"/>
      <c r="I107" s="515"/>
      <c r="J107" s="515"/>
      <c r="K107" s="515"/>
      <c r="L107" s="515"/>
      <c r="M107" s="515"/>
      <c r="N107" s="515"/>
      <c r="O107" s="515"/>
      <c r="P107" s="515"/>
      <c r="Q107" s="515"/>
      <c r="R107" s="515"/>
      <c r="S107" s="515"/>
      <c r="T107" s="515"/>
      <c r="U107" s="515"/>
      <c r="V107" s="515"/>
      <c r="W107" s="515"/>
    </row>
    <row r="108" spans="1:23" s="38" customFormat="1" ht="17.25" customHeight="1" x14ac:dyDescent="0.3">
      <c r="A108" s="521"/>
      <c r="B108" s="520"/>
      <c r="C108" s="519"/>
      <c r="D108" s="518"/>
      <c r="E108" s="517"/>
      <c r="F108" s="516"/>
      <c r="H108" s="515"/>
      <c r="I108" s="515"/>
      <c r="J108" s="515"/>
      <c r="K108" s="515"/>
      <c r="L108" s="515"/>
      <c r="M108" s="515"/>
      <c r="N108" s="515"/>
      <c r="O108" s="515"/>
      <c r="P108" s="515"/>
      <c r="Q108" s="515"/>
      <c r="R108" s="515"/>
      <c r="S108" s="515"/>
      <c r="T108" s="515"/>
      <c r="U108" s="515"/>
      <c r="V108" s="515"/>
      <c r="W108" s="515"/>
    </row>
    <row r="109" spans="1:23" s="38" customFormat="1" ht="17.25" customHeight="1" x14ac:dyDescent="0.3">
      <c r="A109" s="521"/>
      <c r="B109" s="520" t="s">
        <v>2368</v>
      </c>
      <c r="C109" s="519"/>
      <c r="D109" s="518"/>
      <c r="E109" s="517"/>
      <c r="F109" s="516">
        <f>F69</f>
        <v>0</v>
      </c>
      <c r="H109" s="515"/>
      <c r="I109" s="515"/>
      <c r="J109" s="515"/>
      <c r="K109" s="515"/>
      <c r="L109" s="515"/>
      <c r="M109" s="515"/>
      <c r="N109" s="515"/>
      <c r="O109" s="515"/>
      <c r="P109" s="515"/>
      <c r="Q109" s="515"/>
      <c r="R109" s="515"/>
      <c r="S109" s="515"/>
      <c r="T109" s="515"/>
      <c r="U109" s="515"/>
      <c r="V109" s="515"/>
      <c r="W109" s="515"/>
    </row>
    <row r="110" spans="1:23" ht="17.25" customHeight="1" x14ac:dyDescent="0.3">
      <c r="A110" s="510"/>
      <c r="B110" s="512"/>
      <c r="C110" s="511"/>
      <c r="D110" s="511"/>
      <c r="E110" s="511"/>
      <c r="F110" s="510"/>
    </row>
    <row r="111" spans="1:23" s="38" customFormat="1" ht="17.25" customHeight="1" x14ac:dyDescent="0.3">
      <c r="A111" s="521"/>
      <c r="B111" s="520" t="s">
        <v>2369</v>
      </c>
      <c r="C111" s="519"/>
      <c r="D111" s="518"/>
      <c r="E111" s="517"/>
      <c r="F111" s="516">
        <f>F102</f>
        <v>0</v>
      </c>
      <c r="H111" s="515"/>
      <c r="I111" s="515"/>
      <c r="J111" s="515"/>
      <c r="K111" s="515"/>
      <c r="L111" s="515"/>
      <c r="M111" s="515"/>
      <c r="N111" s="515"/>
      <c r="O111" s="515"/>
      <c r="P111" s="515"/>
      <c r="Q111" s="515"/>
      <c r="R111" s="515"/>
      <c r="S111" s="515"/>
      <c r="T111" s="515"/>
      <c r="U111" s="515"/>
      <c r="V111" s="515"/>
      <c r="W111" s="515"/>
    </row>
    <row r="112" spans="1:23" ht="17.25" customHeight="1" x14ac:dyDescent="0.3">
      <c r="A112" s="510"/>
      <c r="B112" s="512"/>
      <c r="C112" s="511"/>
      <c r="D112" s="511"/>
      <c r="E112" s="511"/>
      <c r="F112" s="510"/>
    </row>
    <row r="113" spans="1:23" s="38" customFormat="1" ht="17.25" customHeight="1" x14ac:dyDescent="0.3">
      <c r="A113" s="521"/>
      <c r="B113" s="520"/>
      <c r="C113" s="519"/>
      <c r="D113" s="518"/>
      <c r="E113" s="517"/>
      <c r="F113" s="516"/>
      <c r="H113" s="515"/>
      <c r="I113" s="515"/>
      <c r="J113" s="515"/>
      <c r="K113" s="515"/>
      <c r="L113" s="515"/>
      <c r="M113" s="515"/>
      <c r="N113" s="515"/>
      <c r="O113" s="515"/>
      <c r="P113" s="515"/>
      <c r="Q113" s="515"/>
      <c r="R113" s="515"/>
      <c r="S113" s="515"/>
      <c r="T113" s="515"/>
      <c r="U113" s="515"/>
      <c r="V113" s="515"/>
      <c r="W113" s="515"/>
    </row>
    <row r="114" spans="1:23" ht="17.25" customHeight="1" x14ac:dyDescent="0.3">
      <c r="A114" s="510"/>
      <c r="B114" s="512"/>
      <c r="C114" s="511"/>
      <c r="D114" s="511"/>
      <c r="E114" s="511"/>
      <c r="F114" s="510"/>
    </row>
    <row r="115" spans="1:23" s="38" customFormat="1" ht="17.25" customHeight="1" x14ac:dyDescent="0.3">
      <c r="A115" s="521"/>
      <c r="B115" s="520"/>
      <c r="C115" s="519"/>
      <c r="D115" s="518"/>
      <c r="E115" s="517"/>
      <c r="F115" s="516"/>
      <c r="H115" s="515"/>
      <c r="I115" s="515"/>
      <c r="J115" s="515"/>
      <c r="K115" s="515"/>
      <c r="L115" s="515"/>
      <c r="M115" s="515"/>
      <c r="N115" s="515"/>
      <c r="O115" s="515"/>
      <c r="P115" s="515"/>
      <c r="Q115" s="515"/>
      <c r="R115" s="515"/>
      <c r="S115" s="515"/>
      <c r="T115" s="515"/>
      <c r="U115" s="515"/>
      <c r="V115" s="515"/>
      <c r="W115" s="515"/>
    </row>
    <row r="116" spans="1:23" ht="17.25" customHeight="1" x14ac:dyDescent="0.3">
      <c r="A116" s="510"/>
      <c r="B116" s="512"/>
      <c r="C116" s="511"/>
      <c r="D116" s="511"/>
      <c r="E116" s="511"/>
      <c r="F116" s="510"/>
    </row>
    <row r="117" spans="1:23" s="38" customFormat="1" ht="17.25" customHeight="1" x14ac:dyDescent="0.3">
      <c r="A117" s="521"/>
      <c r="B117" s="520"/>
      <c r="C117" s="519"/>
      <c r="D117" s="518"/>
      <c r="E117" s="517"/>
      <c r="F117" s="516"/>
      <c r="H117" s="515"/>
      <c r="I117" s="515"/>
      <c r="J117" s="515"/>
      <c r="K117" s="515"/>
      <c r="L117" s="515"/>
      <c r="M117" s="515"/>
      <c r="N117" s="515"/>
      <c r="O117" s="515"/>
      <c r="P117" s="515"/>
      <c r="Q117" s="515"/>
      <c r="R117" s="515"/>
      <c r="S117" s="515"/>
      <c r="T117" s="515"/>
      <c r="U117" s="515"/>
      <c r="V117" s="515"/>
      <c r="W117" s="515"/>
    </row>
    <row r="118" spans="1:23" ht="17.25" customHeight="1" x14ac:dyDescent="0.3">
      <c r="A118" s="510"/>
      <c r="B118" s="512"/>
      <c r="C118" s="511"/>
      <c r="D118" s="511"/>
      <c r="E118" s="511"/>
      <c r="F118" s="510"/>
    </row>
    <row r="119" spans="1:23" s="38" customFormat="1" ht="17.25" customHeight="1" x14ac:dyDescent="0.3">
      <c r="A119" s="521"/>
      <c r="B119" s="520"/>
      <c r="C119" s="519"/>
      <c r="D119" s="518"/>
      <c r="E119" s="517"/>
      <c r="F119" s="516"/>
      <c r="H119" s="515"/>
      <c r="I119" s="515"/>
      <c r="J119" s="515"/>
      <c r="K119" s="515"/>
      <c r="L119" s="515"/>
      <c r="M119" s="515"/>
      <c r="N119" s="515"/>
      <c r="O119" s="515"/>
      <c r="P119" s="515"/>
      <c r="Q119" s="515"/>
      <c r="R119" s="515"/>
      <c r="S119" s="515"/>
      <c r="T119" s="515"/>
      <c r="U119" s="515"/>
      <c r="V119" s="515"/>
      <c r="W119" s="515"/>
    </row>
    <row r="120" spans="1:23" ht="17.25" customHeight="1" x14ac:dyDescent="0.3">
      <c r="A120" s="510"/>
      <c r="B120" s="514"/>
      <c r="C120" s="511"/>
      <c r="D120" s="511"/>
      <c r="E120" s="511"/>
      <c r="F120" s="513"/>
    </row>
    <row r="121" spans="1:23" s="38" customFormat="1" ht="17.25" customHeight="1" x14ac:dyDescent="0.3">
      <c r="A121" s="521"/>
      <c r="B121" s="520"/>
      <c r="C121" s="519"/>
      <c r="D121" s="518"/>
      <c r="E121" s="517"/>
      <c r="F121" s="516"/>
      <c r="H121" s="515"/>
      <c r="I121" s="515"/>
      <c r="J121" s="515"/>
      <c r="K121" s="515"/>
      <c r="L121" s="515"/>
      <c r="M121" s="515"/>
      <c r="N121" s="515"/>
      <c r="O121" s="515"/>
      <c r="P121" s="515"/>
      <c r="Q121" s="515"/>
      <c r="R121" s="515"/>
      <c r="S121" s="515"/>
      <c r="T121" s="515"/>
      <c r="U121" s="515"/>
      <c r="V121" s="515"/>
      <c r="W121" s="515"/>
    </row>
    <row r="122" spans="1:23" ht="17.25" customHeight="1" x14ac:dyDescent="0.3">
      <c r="A122" s="510"/>
      <c r="B122" s="514"/>
      <c r="C122" s="511"/>
      <c r="D122" s="511"/>
      <c r="E122" s="511"/>
      <c r="F122" s="513"/>
    </row>
    <row r="123" spans="1:23" s="38" customFormat="1" ht="17.25" customHeight="1" x14ac:dyDescent="0.3">
      <c r="A123" s="521"/>
      <c r="B123" s="520"/>
      <c r="C123" s="519"/>
      <c r="D123" s="518"/>
      <c r="E123" s="517"/>
      <c r="F123" s="516"/>
      <c r="H123" s="515"/>
      <c r="I123" s="515"/>
      <c r="J123" s="515"/>
      <c r="K123" s="515"/>
      <c r="L123" s="515"/>
      <c r="M123" s="515"/>
      <c r="N123" s="515"/>
      <c r="O123" s="515"/>
      <c r="P123" s="515"/>
      <c r="Q123" s="515"/>
      <c r="R123" s="515"/>
      <c r="S123" s="515"/>
      <c r="T123" s="515"/>
      <c r="U123" s="515"/>
      <c r="V123" s="515"/>
      <c r="W123" s="515"/>
    </row>
    <row r="124" spans="1:23" ht="17.25" customHeight="1" x14ac:dyDescent="0.3">
      <c r="A124" s="510"/>
      <c r="B124" s="514"/>
      <c r="C124" s="511"/>
      <c r="D124" s="511"/>
      <c r="E124" s="511"/>
      <c r="F124" s="513"/>
    </row>
    <row r="125" spans="1:23" ht="17.25" customHeight="1" x14ac:dyDescent="0.3">
      <c r="A125" s="510"/>
      <c r="B125" s="514"/>
      <c r="C125" s="511"/>
      <c r="D125" s="511"/>
      <c r="E125" s="511"/>
      <c r="F125" s="513"/>
    </row>
    <row r="126" spans="1:23" ht="17.25" customHeight="1" x14ac:dyDescent="0.3">
      <c r="A126" s="510"/>
      <c r="B126" s="514"/>
      <c r="C126" s="511"/>
      <c r="D126" s="511"/>
      <c r="E126" s="511"/>
      <c r="F126" s="513"/>
    </row>
    <row r="127" spans="1:23" ht="17.25" customHeight="1" x14ac:dyDescent="0.3">
      <c r="A127" s="510"/>
      <c r="B127" s="514"/>
      <c r="C127" s="511"/>
      <c r="D127" s="511"/>
      <c r="E127" s="511"/>
      <c r="F127" s="513"/>
    </row>
    <row r="128" spans="1:23" ht="17.25" customHeight="1" x14ac:dyDescent="0.3">
      <c r="A128" s="510"/>
      <c r="B128" s="514"/>
      <c r="C128" s="511"/>
      <c r="D128" s="511"/>
      <c r="E128" s="511"/>
      <c r="F128" s="513"/>
    </row>
    <row r="129" spans="1:6" ht="17.25" customHeight="1" x14ac:dyDescent="0.3">
      <c r="A129" s="510"/>
      <c r="B129" s="514"/>
      <c r="C129" s="511"/>
      <c r="D129" s="511"/>
      <c r="E129" s="511"/>
      <c r="F129" s="513"/>
    </row>
    <row r="130" spans="1:6" ht="17.25" customHeight="1" x14ac:dyDescent="0.3">
      <c r="A130" s="510"/>
      <c r="B130" s="514"/>
      <c r="C130" s="511"/>
      <c r="D130" s="511"/>
      <c r="E130" s="511"/>
      <c r="F130" s="513"/>
    </row>
    <row r="131" spans="1:6" ht="17.25" customHeight="1" x14ac:dyDescent="0.3">
      <c r="A131" s="510"/>
      <c r="B131" s="514"/>
      <c r="C131" s="511"/>
      <c r="D131" s="511"/>
      <c r="E131" s="511"/>
      <c r="F131" s="513"/>
    </row>
    <row r="132" spans="1:6" ht="17.25" customHeight="1" x14ac:dyDescent="0.3">
      <c r="A132" s="510"/>
      <c r="B132" s="514"/>
      <c r="C132" s="511"/>
      <c r="D132" s="511"/>
      <c r="E132" s="511"/>
      <c r="F132" s="513"/>
    </row>
    <row r="133" spans="1:6" ht="17.25" customHeight="1" x14ac:dyDescent="0.3">
      <c r="A133" s="510"/>
      <c r="B133" s="514"/>
      <c r="C133" s="511"/>
      <c r="D133" s="511"/>
      <c r="E133" s="511"/>
      <c r="F133" s="513"/>
    </row>
    <row r="134" spans="1:6" ht="17.25" customHeight="1" x14ac:dyDescent="0.3">
      <c r="A134" s="510"/>
      <c r="B134" s="514"/>
      <c r="C134" s="511"/>
      <c r="D134" s="511"/>
      <c r="E134" s="511"/>
      <c r="F134" s="513"/>
    </row>
    <row r="135" spans="1:6" ht="17.25" customHeight="1" x14ac:dyDescent="0.3">
      <c r="A135" s="510"/>
      <c r="B135" s="514"/>
      <c r="C135" s="511"/>
      <c r="D135" s="511"/>
      <c r="E135" s="511"/>
      <c r="F135" s="513"/>
    </row>
    <row r="136" spans="1:6" ht="17.25" customHeight="1" x14ac:dyDescent="0.3">
      <c r="A136" s="510"/>
      <c r="B136" s="514"/>
      <c r="C136" s="511"/>
      <c r="D136" s="511"/>
      <c r="E136" s="511"/>
      <c r="F136" s="513"/>
    </row>
    <row r="137" spans="1:6" ht="17.25" customHeight="1" x14ac:dyDescent="0.3">
      <c r="A137" s="510"/>
      <c r="B137" s="514"/>
      <c r="C137" s="511"/>
      <c r="D137" s="511"/>
      <c r="E137" s="511"/>
      <c r="F137" s="513"/>
    </row>
    <row r="138" spans="1:6" ht="17.25" customHeight="1" x14ac:dyDescent="0.3">
      <c r="A138" s="510"/>
      <c r="B138" s="514"/>
      <c r="C138" s="511"/>
      <c r="D138" s="511"/>
      <c r="E138" s="511"/>
      <c r="F138" s="513"/>
    </row>
    <row r="139" spans="1:6" ht="17.25" customHeight="1" x14ac:dyDescent="0.3">
      <c r="A139" s="510"/>
      <c r="B139" s="514"/>
      <c r="C139" s="511"/>
      <c r="D139" s="511"/>
      <c r="E139" s="511"/>
      <c r="F139" s="513"/>
    </row>
    <row r="140" spans="1:6" ht="17.25" customHeight="1" x14ac:dyDescent="0.3">
      <c r="A140" s="510"/>
      <c r="B140" s="514"/>
      <c r="C140" s="511"/>
      <c r="D140" s="511"/>
      <c r="E140" s="511"/>
      <c r="F140" s="513"/>
    </row>
    <row r="141" spans="1:6" ht="17.25" customHeight="1" x14ac:dyDescent="0.3">
      <c r="A141" s="510"/>
      <c r="B141" s="514"/>
      <c r="C141" s="511"/>
      <c r="D141" s="511"/>
      <c r="E141" s="511"/>
      <c r="F141" s="513"/>
    </row>
    <row r="142" spans="1:6" ht="17.25" customHeight="1" x14ac:dyDescent="0.3">
      <c r="A142" s="510"/>
      <c r="B142" s="512"/>
      <c r="C142" s="511"/>
      <c r="D142" s="511"/>
      <c r="E142" s="511"/>
      <c r="F142" s="510"/>
    </row>
    <row r="143" spans="1:6" ht="17.25" customHeight="1" x14ac:dyDescent="0.3">
      <c r="A143" s="510"/>
      <c r="B143" s="512"/>
      <c r="C143" s="511"/>
      <c r="D143" s="511"/>
      <c r="E143" s="511"/>
      <c r="F143" s="510"/>
    </row>
    <row r="144" spans="1:6" ht="17.25" customHeight="1" x14ac:dyDescent="0.3">
      <c r="A144" s="510"/>
      <c r="B144" s="512"/>
      <c r="C144" s="511"/>
      <c r="D144" s="511"/>
      <c r="E144" s="511"/>
      <c r="F144" s="510"/>
    </row>
    <row r="145" spans="1:6" ht="28.5" customHeight="1" x14ac:dyDescent="0.3">
      <c r="A145" s="509"/>
      <c r="B145" s="508"/>
      <c r="C145" s="508"/>
      <c r="D145" s="508"/>
      <c r="E145" s="507" t="s">
        <v>2189</v>
      </c>
      <c r="F145" s="506">
        <f>SUM(F107:F144)</f>
        <v>0</v>
      </c>
    </row>
  </sheetData>
  <sheetProtection algorithmName="SHA-512" hashValue="+CW/fNSgSDvjQixAZdWnaHpWwsSidr3UcnpOpbMd2pss4bD6cs8x6k1InBGw4MYD/DpvqgW1XL9OwUc9GK77xQ==" saltValue="0Myvwpx9EQnymVF/sKetAQ==" spinCount="100000" sheet="1" objects="1" scenarios="1"/>
  <pageMargins left="0.70866141732283472" right="0.70866141732283472" top="0.74803149606299213" bottom="0.74803149606299213" header="0.31496062992125984" footer="0.31496062992125984"/>
  <pageSetup paperSize="9" scale="92" fitToHeight="0" orientation="portrait" r:id="rId1"/>
  <headerFooter>
    <oddFooter>&amp;CPage 5/&amp;P</oddFooter>
  </headerFooter>
  <rowBreaks count="3" manualBreakCount="3">
    <brk id="33" max="5" man="1"/>
    <brk id="69" max="5" man="1"/>
    <brk id="102" max="5"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81CE66-C285-4E22-87AB-E2EB7BFF6B56}">
  <dimension ref="A1:AO116"/>
  <sheetViews>
    <sheetView view="pageBreakPreview" topLeftCell="A12" zoomScaleNormal="100" zoomScaleSheetLayoutView="100" workbookViewId="0">
      <selection activeCell="E27" sqref="E27"/>
    </sheetView>
  </sheetViews>
  <sheetFormatPr defaultColWidth="9.1796875" defaultRowHeight="13" x14ac:dyDescent="0.3"/>
  <cols>
    <col min="1" max="1" width="5.7265625" style="460" customWidth="1"/>
    <col min="2" max="2" width="48.7265625" style="460" customWidth="1"/>
    <col min="3" max="3" width="9.1796875" style="460"/>
    <col min="4" max="4" width="8.26953125" style="460" customWidth="1"/>
    <col min="5" max="5" width="10.81640625" style="460" customWidth="1"/>
    <col min="6" max="6" width="12.81640625" style="460" customWidth="1"/>
    <col min="7" max="59" width="9.1796875" style="460" customWidth="1"/>
    <col min="60" max="16384" width="9.1796875" style="460"/>
  </cols>
  <sheetData>
    <row r="1" spans="1:41" ht="28.5" customHeight="1" x14ac:dyDescent="0.3">
      <c r="A1" s="484" t="s">
        <v>49</v>
      </c>
      <c r="B1" s="483"/>
      <c r="C1" s="483"/>
      <c r="D1" s="483"/>
      <c r="E1" s="482"/>
      <c r="F1" s="481"/>
    </row>
    <row r="2" spans="1:41" ht="28.5" customHeight="1" x14ac:dyDescent="0.3">
      <c r="A2" s="480"/>
      <c r="B2" s="479"/>
      <c r="C2" s="478" t="s">
        <v>1629</v>
      </c>
      <c r="D2" s="478" t="s">
        <v>1630</v>
      </c>
      <c r="E2" s="477" t="s">
        <v>1631</v>
      </c>
      <c r="F2" s="476" t="s">
        <v>2091</v>
      </c>
    </row>
    <row r="3" spans="1:41" ht="19.5" customHeight="1" x14ac:dyDescent="0.3">
      <c r="A3" s="488"/>
      <c r="B3" s="497" t="s">
        <v>2370</v>
      </c>
      <c r="C3" s="478"/>
      <c r="D3" s="478"/>
      <c r="E3" s="477"/>
      <c r="F3" s="476"/>
      <c r="I3" s="485"/>
      <c r="J3" s="495"/>
      <c r="K3" s="495"/>
      <c r="L3" s="495"/>
      <c r="M3" s="495"/>
      <c r="N3" s="495"/>
      <c r="Q3" s="485"/>
      <c r="R3" s="495"/>
      <c r="S3" s="495"/>
      <c r="T3" s="495"/>
      <c r="U3" s="495"/>
      <c r="V3" s="495"/>
      <c r="X3" s="485"/>
      <c r="Y3" s="495"/>
      <c r="Z3" s="495"/>
      <c r="AA3" s="495"/>
      <c r="AB3" s="495"/>
      <c r="AC3" s="495"/>
      <c r="AD3" s="485"/>
      <c r="AE3" s="495"/>
      <c r="AF3" s="495"/>
      <c r="AG3" s="495"/>
      <c r="AH3" s="495"/>
      <c r="AI3" s="495"/>
      <c r="AJ3" s="485"/>
      <c r="AK3" s="495"/>
      <c r="AL3" s="495"/>
      <c r="AM3" s="495"/>
      <c r="AN3" s="495"/>
      <c r="AO3" s="495"/>
    </row>
    <row r="4" spans="1:41" s="499" customFormat="1" ht="38.25" customHeight="1" x14ac:dyDescent="0.3">
      <c r="A4" s="504"/>
      <c r="B4" s="503" t="s">
        <v>2371</v>
      </c>
      <c r="C4" s="502"/>
      <c r="D4" s="502"/>
      <c r="E4" s="501"/>
      <c r="F4" s="500"/>
    </row>
    <row r="5" spans="1:41" ht="17.25" customHeight="1" x14ac:dyDescent="0.3">
      <c r="A5" s="489"/>
      <c r="B5" s="497" t="s">
        <v>2372</v>
      </c>
      <c r="C5" s="467"/>
      <c r="D5" s="467"/>
      <c r="E5" s="466"/>
      <c r="F5" s="465"/>
      <c r="I5" s="485"/>
      <c r="J5" s="485"/>
      <c r="K5" s="485"/>
      <c r="L5" s="485"/>
      <c r="M5" s="485"/>
      <c r="N5" s="485"/>
      <c r="Q5" s="485"/>
      <c r="R5" s="485"/>
      <c r="S5" s="485"/>
      <c r="T5" s="485"/>
      <c r="U5" s="485"/>
      <c r="V5" s="485"/>
      <c r="X5" s="485"/>
      <c r="Y5" s="485"/>
      <c r="Z5" s="485"/>
      <c r="AA5" s="485"/>
      <c r="AB5" s="485"/>
      <c r="AC5" s="485"/>
      <c r="AD5" s="485"/>
      <c r="AE5" s="485"/>
      <c r="AF5" s="485"/>
      <c r="AG5" s="485"/>
      <c r="AH5" s="485"/>
      <c r="AI5" s="485"/>
      <c r="AJ5" s="485"/>
      <c r="AK5" s="485"/>
      <c r="AL5" s="485"/>
      <c r="AM5" s="485"/>
      <c r="AN5" s="485"/>
      <c r="AO5" s="485"/>
    </row>
    <row r="6" spans="1:41" ht="30.75" customHeight="1" x14ac:dyDescent="0.3">
      <c r="A6" s="489"/>
      <c r="B6" s="498" t="s">
        <v>2373</v>
      </c>
      <c r="C6" s="467"/>
      <c r="D6" s="467"/>
      <c r="E6" s="466"/>
      <c r="F6" s="465"/>
      <c r="I6" s="485"/>
      <c r="J6" s="485"/>
      <c r="K6" s="485"/>
      <c r="L6" s="485"/>
      <c r="M6" s="485"/>
      <c r="N6" s="485"/>
      <c r="Q6" s="485"/>
      <c r="R6" s="485"/>
      <c r="S6" s="485"/>
      <c r="T6" s="485"/>
      <c r="U6" s="485"/>
      <c r="V6" s="485"/>
      <c r="X6" s="485"/>
      <c r="Y6" s="485"/>
      <c r="Z6" s="485"/>
      <c r="AA6" s="485"/>
      <c r="AB6" s="485"/>
      <c r="AC6" s="485"/>
      <c r="AD6" s="485"/>
      <c r="AE6" s="485"/>
      <c r="AF6" s="485"/>
      <c r="AG6" s="485"/>
      <c r="AH6" s="485"/>
      <c r="AI6" s="485"/>
      <c r="AJ6" s="485"/>
      <c r="AK6" s="485"/>
      <c r="AL6" s="485"/>
      <c r="AM6" s="485"/>
      <c r="AN6" s="485"/>
      <c r="AO6" s="485"/>
    </row>
    <row r="7" spans="1:41" ht="17.25" customHeight="1" x14ac:dyDescent="0.3">
      <c r="A7" s="489"/>
      <c r="B7" s="497" t="s">
        <v>2374</v>
      </c>
      <c r="C7" s="467"/>
      <c r="D7" s="467"/>
      <c r="E7" s="466"/>
      <c r="F7" s="465"/>
      <c r="I7" s="485"/>
      <c r="J7" s="485"/>
      <c r="K7" s="485"/>
      <c r="L7" s="485"/>
      <c r="M7" s="485"/>
      <c r="N7" s="485"/>
      <c r="Q7" s="485"/>
      <c r="R7" s="485"/>
      <c r="S7" s="485"/>
      <c r="T7" s="485"/>
      <c r="U7" s="485"/>
      <c r="V7" s="485"/>
      <c r="X7" s="485"/>
      <c r="Y7" s="495"/>
      <c r="Z7" s="495"/>
      <c r="AA7" s="495"/>
      <c r="AB7" s="495"/>
      <c r="AC7" s="495"/>
      <c r="AD7" s="485"/>
      <c r="AE7" s="485"/>
      <c r="AF7" s="485"/>
      <c r="AG7" s="485"/>
      <c r="AH7" s="485"/>
      <c r="AI7" s="485"/>
      <c r="AJ7" s="485"/>
      <c r="AK7" s="485"/>
      <c r="AL7" s="485"/>
      <c r="AM7" s="485"/>
      <c r="AN7" s="485"/>
      <c r="AO7" s="485"/>
    </row>
    <row r="8" spans="1:41" ht="17.25" customHeight="1" x14ac:dyDescent="0.3">
      <c r="A8" s="489"/>
      <c r="B8" s="490" t="s">
        <v>2375</v>
      </c>
      <c r="C8" s="467"/>
      <c r="D8" s="467"/>
      <c r="E8" s="466"/>
      <c r="F8" s="465"/>
      <c r="I8" s="485"/>
      <c r="J8" s="485"/>
      <c r="K8" s="485"/>
      <c r="L8" s="485"/>
      <c r="M8" s="485"/>
      <c r="N8" s="485"/>
      <c r="Q8" s="485"/>
      <c r="R8" s="485"/>
      <c r="S8" s="485"/>
      <c r="T8" s="485"/>
      <c r="U8" s="485"/>
      <c r="V8" s="485"/>
      <c r="X8" s="485"/>
      <c r="Y8" s="485"/>
      <c r="Z8" s="485"/>
      <c r="AA8" s="485"/>
      <c r="AB8" s="485"/>
      <c r="AC8" s="485"/>
      <c r="AD8" s="485"/>
      <c r="AE8" s="485"/>
      <c r="AF8" s="485"/>
      <c r="AG8" s="485"/>
      <c r="AH8" s="485"/>
      <c r="AI8" s="485"/>
      <c r="AJ8" s="485"/>
      <c r="AK8" s="485"/>
      <c r="AL8" s="485"/>
      <c r="AM8" s="485"/>
      <c r="AN8" s="485"/>
    </row>
    <row r="9" spans="1:41" ht="17.25" customHeight="1" x14ac:dyDescent="0.3">
      <c r="A9" s="489"/>
      <c r="B9" s="494" t="s">
        <v>2376</v>
      </c>
      <c r="C9" s="467"/>
      <c r="D9" s="467"/>
      <c r="E9" s="466"/>
      <c r="F9" s="465"/>
      <c r="I9" s="485"/>
      <c r="J9" s="485"/>
      <c r="K9" s="485"/>
      <c r="L9" s="485"/>
      <c r="M9" s="485"/>
      <c r="N9" s="485"/>
      <c r="Q9" s="485"/>
      <c r="R9" s="495"/>
      <c r="S9" s="495"/>
      <c r="T9" s="495"/>
      <c r="U9" s="495"/>
      <c r="V9" s="495"/>
      <c r="X9" s="485"/>
      <c r="Y9" s="485"/>
      <c r="Z9" s="485"/>
      <c r="AA9" s="485"/>
      <c r="AB9" s="485"/>
      <c r="AC9" s="485"/>
      <c r="AD9" s="485"/>
      <c r="AE9" s="495"/>
      <c r="AF9" s="495"/>
      <c r="AG9" s="495"/>
      <c r="AH9" s="495"/>
      <c r="AI9" s="495"/>
    </row>
    <row r="10" spans="1:41" ht="65.150000000000006" customHeight="1" x14ac:dyDescent="0.3">
      <c r="A10" s="488" t="s">
        <v>2099</v>
      </c>
      <c r="B10" s="487" t="s">
        <v>2377</v>
      </c>
      <c r="C10" s="491">
        <v>395</v>
      </c>
      <c r="D10" s="467" t="s">
        <v>1845</v>
      </c>
      <c r="E10" s="486">
        <v>0</v>
      </c>
      <c r="F10" s="470">
        <f>C10*E10</f>
        <v>0</v>
      </c>
      <c r="I10" s="485"/>
      <c r="J10" s="485"/>
      <c r="K10" s="485"/>
      <c r="L10" s="485"/>
      <c r="M10" s="485"/>
      <c r="N10" s="485"/>
      <c r="Q10" s="485"/>
      <c r="R10" s="485"/>
      <c r="S10" s="485"/>
      <c r="T10" s="485"/>
      <c r="U10" s="485"/>
      <c r="V10" s="485"/>
      <c r="X10" s="485"/>
      <c r="Y10" s="485"/>
      <c r="Z10" s="485"/>
      <c r="AA10" s="485"/>
      <c r="AB10" s="485"/>
      <c r="AC10" s="485"/>
      <c r="AD10" s="485"/>
      <c r="AE10" s="485"/>
      <c r="AF10" s="485"/>
      <c r="AG10" s="485"/>
      <c r="AH10" s="485"/>
      <c r="AI10" s="485"/>
    </row>
    <row r="11" spans="1:41" ht="14" x14ac:dyDescent="0.3">
      <c r="A11" s="489" t="s">
        <v>2104</v>
      </c>
      <c r="B11" s="493" t="s">
        <v>2378</v>
      </c>
      <c r="C11" s="491">
        <v>12</v>
      </c>
      <c r="D11" s="467" t="s">
        <v>1845</v>
      </c>
      <c r="E11" s="486">
        <v>0</v>
      </c>
      <c r="F11" s="470">
        <f>C11*E11</f>
        <v>0</v>
      </c>
      <c r="I11" s="485"/>
      <c r="J11" s="485"/>
      <c r="K11" s="485"/>
      <c r="L11" s="485"/>
      <c r="M11" s="485"/>
      <c r="N11" s="485"/>
    </row>
    <row r="12" spans="1:41" ht="17.25" customHeight="1" x14ac:dyDescent="0.3">
      <c r="A12" s="489"/>
      <c r="B12" s="490" t="s">
        <v>2128</v>
      </c>
      <c r="C12" s="467"/>
      <c r="D12" s="467"/>
      <c r="E12" s="466"/>
      <c r="F12" s="465"/>
      <c r="N12" s="485"/>
    </row>
    <row r="13" spans="1:41" ht="17.25" customHeight="1" x14ac:dyDescent="0.3">
      <c r="A13" s="489" t="s">
        <v>2107</v>
      </c>
      <c r="B13" s="496" t="s">
        <v>2130</v>
      </c>
      <c r="C13" s="467">
        <v>1</v>
      </c>
      <c r="D13" s="467" t="s">
        <v>1696</v>
      </c>
      <c r="E13" s="486">
        <v>0</v>
      </c>
      <c r="F13" s="470">
        <f>C13*E13</f>
        <v>0</v>
      </c>
      <c r="I13" s="485"/>
      <c r="J13" s="495"/>
      <c r="K13" s="495"/>
      <c r="L13" s="495"/>
      <c r="M13" s="495"/>
      <c r="N13" s="495"/>
      <c r="P13" s="485"/>
      <c r="Q13" s="495"/>
      <c r="R13" s="495"/>
      <c r="S13" s="495"/>
      <c r="T13" s="495"/>
      <c r="U13" s="495"/>
      <c r="X13" s="485"/>
      <c r="Y13" s="495"/>
      <c r="Z13" s="495"/>
      <c r="AA13" s="495"/>
      <c r="AB13" s="495"/>
      <c r="AC13" s="495"/>
      <c r="AF13" s="485"/>
      <c r="AG13" s="495"/>
      <c r="AH13" s="495"/>
      <c r="AI13" s="495"/>
      <c r="AJ13" s="495"/>
      <c r="AK13" s="495"/>
    </row>
    <row r="14" spans="1:41" ht="17.25" customHeight="1" x14ac:dyDescent="0.3">
      <c r="A14" s="489"/>
      <c r="B14" s="490" t="s">
        <v>2379</v>
      </c>
      <c r="C14" s="467"/>
      <c r="D14" s="467"/>
      <c r="E14" s="486"/>
      <c r="F14" s="470"/>
      <c r="I14" s="485"/>
      <c r="J14" s="495"/>
      <c r="K14" s="495"/>
      <c r="L14" s="495"/>
      <c r="M14" s="495"/>
      <c r="N14" s="495"/>
      <c r="P14" s="485"/>
      <c r="Q14" s="495"/>
      <c r="R14" s="495"/>
      <c r="S14" s="495"/>
      <c r="T14" s="495"/>
      <c r="U14" s="495"/>
      <c r="X14" s="485"/>
      <c r="Y14" s="495"/>
      <c r="Z14" s="495"/>
      <c r="AA14" s="495"/>
      <c r="AB14" s="495"/>
      <c r="AC14" s="495"/>
      <c r="AF14" s="485"/>
      <c r="AG14" s="495"/>
      <c r="AH14" s="495"/>
      <c r="AI14" s="495"/>
      <c r="AJ14" s="495"/>
      <c r="AK14" s="495"/>
    </row>
    <row r="15" spans="1:41" ht="17.25" customHeight="1" x14ac:dyDescent="0.3">
      <c r="A15" s="489"/>
      <c r="B15" s="494" t="s">
        <v>2380</v>
      </c>
      <c r="C15" s="467"/>
      <c r="D15" s="467"/>
      <c r="E15" s="466"/>
      <c r="F15" s="465"/>
      <c r="I15" s="485"/>
      <c r="J15" s="485"/>
      <c r="K15" s="485"/>
      <c r="L15" s="485"/>
      <c r="M15" s="485"/>
      <c r="N15" s="485"/>
      <c r="P15" s="485"/>
      <c r="Q15" s="485"/>
      <c r="R15" s="485"/>
      <c r="S15" s="485"/>
      <c r="T15" s="485"/>
      <c r="U15" s="485"/>
      <c r="X15" s="485"/>
      <c r="Y15" s="485"/>
      <c r="Z15" s="485"/>
      <c r="AA15" s="485"/>
      <c r="AB15" s="485"/>
      <c r="AC15" s="485"/>
      <c r="AF15" s="485"/>
      <c r="AG15" s="485"/>
      <c r="AH15" s="485"/>
      <c r="AI15" s="485"/>
      <c r="AJ15" s="485"/>
      <c r="AK15" s="485"/>
    </row>
    <row r="16" spans="1:41" ht="17.25" customHeight="1" x14ac:dyDescent="0.3">
      <c r="A16" s="489" t="s">
        <v>2111</v>
      </c>
      <c r="B16" s="487" t="s">
        <v>2381</v>
      </c>
      <c r="C16" s="491">
        <f>C10</f>
        <v>395</v>
      </c>
      <c r="D16" s="467" t="s">
        <v>1845</v>
      </c>
      <c r="E16" s="486">
        <v>0</v>
      </c>
      <c r="F16" s="470">
        <f>C16*E16</f>
        <v>0</v>
      </c>
      <c r="I16" s="485"/>
      <c r="J16" s="485"/>
      <c r="K16" s="485"/>
      <c r="L16" s="485"/>
      <c r="M16" s="485"/>
      <c r="N16" s="485"/>
      <c r="P16" s="485"/>
      <c r="Q16" s="485"/>
      <c r="R16" s="485"/>
      <c r="S16" s="485"/>
      <c r="T16" s="485"/>
      <c r="U16" s="485"/>
      <c r="X16" s="485"/>
      <c r="Y16" s="485"/>
      <c r="Z16" s="485"/>
      <c r="AA16" s="485"/>
      <c r="AB16" s="485"/>
      <c r="AC16" s="485"/>
      <c r="AF16" s="485"/>
      <c r="AG16" s="485"/>
      <c r="AH16" s="485"/>
      <c r="AI16" s="485"/>
      <c r="AJ16" s="485"/>
      <c r="AK16" s="485"/>
    </row>
    <row r="17" spans="1:37" ht="17.25" customHeight="1" x14ac:dyDescent="0.3">
      <c r="A17" s="489"/>
      <c r="B17" s="490" t="s">
        <v>2382</v>
      </c>
      <c r="C17" s="467"/>
      <c r="D17" s="467"/>
      <c r="E17" s="466"/>
      <c r="F17" s="465"/>
      <c r="I17" s="485"/>
      <c r="J17" s="485"/>
      <c r="K17" s="485"/>
      <c r="L17" s="485"/>
      <c r="M17" s="485"/>
      <c r="N17" s="485"/>
      <c r="P17" s="485"/>
      <c r="Q17" s="485"/>
      <c r="R17" s="485"/>
      <c r="S17" s="485"/>
      <c r="T17" s="485"/>
      <c r="U17" s="485"/>
      <c r="X17" s="485"/>
      <c r="Y17" s="485"/>
      <c r="Z17" s="485"/>
      <c r="AA17" s="485"/>
      <c r="AB17" s="485"/>
      <c r="AC17" s="485"/>
      <c r="AF17" s="485"/>
      <c r="AG17" s="485"/>
      <c r="AH17" s="485"/>
      <c r="AI17" s="485"/>
      <c r="AJ17" s="485"/>
      <c r="AK17" s="485"/>
    </row>
    <row r="18" spans="1:37" ht="17.25" customHeight="1" x14ac:dyDescent="0.3">
      <c r="A18" s="489"/>
      <c r="B18" s="494" t="s">
        <v>2383</v>
      </c>
      <c r="C18" s="467"/>
      <c r="D18" s="467"/>
      <c r="E18" s="466"/>
      <c r="F18" s="465"/>
      <c r="I18" s="485"/>
      <c r="J18" s="485"/>
      <c r="K18" s="485"/>
      <c r="L18" s="485"/>
      <c r="M18" s="485"/>
      <c r="N18" s="485"/>
      <c r="P18" s="485"/>
      <c r="Q18" s="485"/>
      <c r="R18" s="485"/>
      <c r="S18" s="485"/>
      <c r="T18" s="485"/>
      <c r="U18" s="485"/>
      <c r="X18" s="485"/>
      <c r="Y18" s="485"/>
      <c r="Z18" s="485"/>
      <c r="AA18" s="485"/>
      <c r="AB18" s="485"/>
      <c r="AC18" s="485"/>
      <c r="AF18" s="485"/>
      <c r="AG18" s="485"/>
      <c r="AH18" s="485"/>
      <c r="AI18" s="485"/>
      <c r="AJ18" s="485"/>
      <c r="AK18" s="485"/>
    </row>
    <row r="19" spans="1:37" ht="25.5" customHeight="1" x14ac:dyDescent="0.3">
      <c r="A19" s="489" t="s">
        <v>2113</v>
      </c>
      <c r="B19" s="487" t="s">
        <v>2384</v>
      </c>
      <c r="C19" s="491">
        <f>C10</f>
        <v>395</v>
      </c>
      <c r="D19" s="467" t="s">
        <v>1845</v>
      </c>
      <c r="E19" s="486">
        <v>0</v>
      </c>
      <c r="F19" s="470">
        <f>C19*E19</f>
        <v>0</v>
      </c>
      <c r="I19" s="485"/>
      <c r="J19" s="485"/>
      <c r="K19" s="485"/>
      <c r="L19" s="485"/>
      <c r="M19" s="485"/>
      <c r="N19" s="485"/>
      <c r="P19" s="485"/>
      <c r="Q19" s="485"/>
      <c r="R19" s="485"/>
      <c r="S19" s="485"/>
      <c r="T19" s="485"/>
      <c r="U19" s="485"/>
      <c r="X19" s="485"/>
      <c r="Y19" s="485"/>
      <c r="Z19" s="485"/>
      <c r="AA19" s="485"/>
      <c r="AB19" s="485"/>
      <c r="AC19" s="485"/>
      <c r="AF19" s="485"/>
      <c r="AG19" s="485"/>
      <c r="AH19" s="485"/>
      <c r="AI19" s="485"/>
      <c r="AJ19" s="485"/>
      <c r="AK19" s="485"/>
    </row>
    <row r="20" spans="1:37" ht="17.25" customHeight="1" x14ac:dyDescent="0.3">
      <c r="A20" s="488"/>
      <c r="B20" s="490" t="s">
        <v>2385</v>
      </c>
      <c r="C20" s="467"/>
      <c r="D20" s="467"/>
      <c r="E20" s="486"/>
      <c r="F20" s="470"/>
      <c r="I20" s="485"/>
      <c r="J20" s="485"/>
      <c r="K20" s="485"/>
      <c r="L20" s="485"/>
      <c r="M20" s="485"/>
      <c r="N20" s="485"/>
      <c r="P20" s="485"/>
      <c r="Q20" s="485"/>
      <c r="R20" s="485"/>
      <c r="S20" s="485"/>
      <c r="T20" s="485"/>
      <c r="U20" s="485"/>
      <c r="AC20" s="485"/>
    </row>
    <row r="21" spans="1:37" ht="17.25" customHeight="1" x14ac:dyDescent="0.3">
      <c r="A21" s="489"/>
      <c r="B21" s="494" t="s">
        <v>2386</v>
      </c>
      <c r="C21" s="467"/>
      <c r="D21" s="467"/>
      <c r="E21" s="466"/>
      <c r="F21" s="465"/>
      <c r="I21" s="485"/>
      <c r="J21" s="485"/>
      <c r="K21" s="485"/>
      <c r="L21" s="485"/>
      <c r="M21" s="485"/>
      <c r="N21" s="485"/>
      <c r="P21" s="485"/>
      <c r="Q21" s="485"/>
      <c r="R21" s="485"/>
      <c r="S21" s="485"/>
      <c r="T21" s="485"/>
      <c r="U21" s="485"/>
      <c r="X21" s="485"/>
      <c r="Y21" s="485"/>
      <c r="Z21" s="485"/>
      <c r="AA21" s="485"/>
      <c r="AB21" s="485"/>
      <c r="AC21" s="485"/>
      <c r="AF21" s="485"/>
      <c r="AG21" s="485"/>
      <c r="AH21" s="485"/>
      <c r="AI21" s="485"/>
      <c r="AJ21" s="485"/>
      <c r="AK21" s="485"/>
    </row>
    <row r="22" spans="1:37" ht="17.25" customHeight="1" x14ac:dyDescent="0.3">
      <c r="A22" s="489" t="s">
        <v>2115</v>
      </c>
      <c r="B22" s="487" t="s">
        <v>2387</v>
      </c>
      <c r="C22" s="491">
        <f>C10</f>
        <v>395</v>
      </c>
      <c r="D22" s="467" t="s">
        <v>1845</v>
      </c>
      <c r="E22" s="486">
        <v>0</v>
      </c>
      <c r="F22" s="470">
        <f>C22*E22</f>
        <v>0</v>
      </c>
      <c r="I22" s="485"/>
      <c r="J22" s="485"/>
      <c r="K22" s="485"/>
      <c r="L22" s="485"/>
      <c r="M22" s="485"/>
      <c r="N22" s="485"/>
      <c r="P22" s="485"/>
      <c r="Q22" s="485"/>
      <c r="R22" s="485"/>
      <c r="S22" s="485"/>
      <c r="T22" s="485"/>
      <c r="U22" s="485"/>
      <c r="X22" s="485"/>
      <c r="Y22" s="485"/>
      <c r="Z22" s="485"/>
      <c r="AA22" s="485"/>
      <c r="AB22" s="485"/>
      <c r="AC22" s="485"/>
      <c r="AF22" s="485"/>
      <c r="AG22" s="485"/>
      <c r="AH22" s="485"/>
      <c r="AI22" s="485"/>
      <c r="AJ22" s="485"/>
      <c r="AK22" s="485"/>
    </row>
    <row r="23" spans="1:37" ht="14" x14ac:dyDescent="0.3">
      <c r="A23" s="489" t="s">
        <v>2118</v>
      </c>
      <c r="B23" s="493" t="s">
        <v>2388</v>
      </c>
      <c r="C23" s="491">
        <v>20</v>
      </c>
      <c r="D23" s="467" t="s">
        <v>2168</v>
      </c>
      <c r="E23" s="486">
        <v>0</v>
      </c>
      <c r="F23" s="470">
        <f>C23*E23</f>
        <v>0</v>
      </c>
      <c r="I23" s="485"/>
      <c r="J23" s="485"/>
      <c r="K23" s="485"/>
      <c r="L23" s="485"/>
      <c r="M23" s="485"/>
      <c r="N23" s="485"/>
    </row>
    <row r="24" spans="1:37" ht="14" x14ac:dyDescent="0.3">
      <c r="A24" s="489" t="s">
        <v>2121</v>
      </c>
      <c r="B24" s="493" t="s">
        <v>2389</v>
      </c>
      <c r="C24" s="491">
        <v>20</v>
      </c>
      <c r="D24" s="467" t="s">
        <v>2168</v>
      </c>
      <c r="E24" s="486">
        <v>0</v>
      </c>
      <c r="F24" s="470">
        <f>C24*E24</f>
        <v>0</v>
      </c>
      <c r="I24" s="485"/>
      <c r="J24" s="485"/>
      <c r="K24" s="485"/>
      <c r="L24" s="485"/>
      <c r="M24" s="485"/>
      <c r="N24" s="485"/>
    </row>
    <row r="25" spans="1:37" ht="17.25" customHeight="1" x14ac:dyDescent="0.3">
      <c r="A25" s="488"/>
      <c r="B25" s="490" t="s">
        <v>2390</v>
      </c>
      <c r="C25" s="467"/>
      <c r="D25" s="467"/>
      <c r="E25" s="486"/>
      <c r="F25" s="470"/>
      <c r="I25" s="485"/>
      <c r="J25" s="485"/>
      <c r="K25" s="485"/>
      <c r="L25" s="485"/>
      <c r="M25" s="485"/>
      <c r="N25" s="485"/>
      <c r="P25" s="485"/>
      <c r="Q25" s="485"/>
      <c r="R25" s="485"/>
      <c r="S25" s="485"/>
      <c r="T25" s="485"/>
      <c r="U25" s="485"/>
      <c r="AC25" s="485"/>
    </row>
    <row r="26" spans="1:37" ht="65.150000000000006" customHeight="1" x14ac:dyDescent="0.3">
      <c r="A26" s="489"/>
      <c r="B26" s="492" t="s">
        <v>2391</v>
      </c>
      <c r="C26" s="467"/>
      <c r="D26" s="467"/>
      <c r="E26" s="466"/>
      <c r="F26" s="465"/>
      <c r="I26" s="485"/>
      <c r="J26" s="485"/>
      <c r="K26" s="485"/>
      <c r="L26" s="485"/>
      <c r="M26" s="485"/>
      <c r="N26" s="485"/>
      <c r="P26" s="485"/>
      <c r="Q26" s="485"/>
      <c r="R26" s="485"/>
      <c r="S26" s="485"/>
      <c r="T26" s="485"/>
      <c r="U26" s="485"/>
      <c r="X26" s="485"/>
      <c r="Y26" s="485"/>
      <c r="Z26" s="485"/>
      <c r="AA26" s="485"/>
      <c r="AB26" s="485"/>
      <c r="AC26" s="485"/>
      <c r="AF26" s="485"/>
      <c r="AG26" s="485"/>
      <c r="AH26" s="485"/>
      <c r="AI26" s="485"/>
      <c r="AJ26" s="485"/>
      <c r="AK26" s="485"/>
    </row>
    <row r="27" spans="1:37" ht="52" customHeight="1" x14ac:dyDescent="0.3">
      <c r="A27" s="488" t="s">
        <v>2123</v>
      </c>
      <c r="B27" s="487" t="s">
        <v>2392</v>
      </c>
      <c r="C27" s="491">
        <v>16</v>
      </c>
      <c r="D27" s="467" t="s">
        <v>2168</v>
      </c>
      <c r="E27" s="486">
        <v>0</v>
      </c>
      <c r="F27" s="470">
        <f>C27*E27</f>
        <v>0</v>
      </c>
      <c r="I27" s="485"/>
      <c r="J27" s="485"/>
      <c r="K27" s="485"/>
      <c r="L27" s="485"/>
      <c r="M27" s="485"/>
      <c r="N27" s="485"/>
      <c r="P27" s="485"/>
      <c r="Q27" s="485"/>
      <c r="R27" s="485"/>
      <c r="S27" s="485"/>
      <c r="T27" s="485"/>
      <c r="U27" s="485"/>
      <c r="X27" s="485"/>
      <c r="Y27" s="485"/>
      <c r="Z27" s="485"/>
      <c r="AA27" s="485"/>
      <c r="AB27" s="485"/>
      <c r="AC27" s="485"/>
      <c r="AF27" s="485"/>
      <c r="AG27" s="485"/>
      <c r="AH27" s="485"/>
      <c r="AI27" s="485"/>
      <c r="AJ27" s="485"/>
      <c r="AK27" s="485"/>
    </row>
    <row r="28" spans="1:37" ht="17.25" customHeight="1" x14ac:dyDescent="0.3">
      <c r="A28" s="488"/>
      <c r="B28" s="487"/>
      <c r="C28" s="467"/>
      <c r="D28" s="467"/>
      <c r="E28" s="486"/>
      <c r="F28" s="470"/>
    </row>
    <row r="29" spans="1:37" ht="17.25" customHeight="1" x14ac:dyDescent="0.3">
      <c r="A29" s="488"/>
      <c r="B29" s="487"/>
      <c r="C29" s="467"/>
      <c r="D29" s="467"/>
      <c r="E29" s="486"/>
      <c r="F29" s="470"/>
    </row>
    <row r="30" spans="1:37" ht="17.25" customHeight="1" x14ac:dyDescent="0.3">
      <c r="A30" s="488"/>
      <c r="B30" s="487"/>
      <c r="C30" s="467"/>
      <c r="D30" s="467"/>
      <c r="E30" s="486"/>
      <c r="F30" s="470"/>
    </row>
    <row r="31" spans="1:37" ht="17.25" customHeight="1" x14ac:dyDescent="0.3">
      <c r="A31" s="488"/>
      <c r="B31" s="487"/>
      <c r="C31" s="467"/>
      <c r="D31" s="467"/>
      <c r="E31" s="486"/>
      <c r="F31" s="470"/>
    </row>
    <row r="32" spans="1:37" ht="17.25" customHeight="1" x14ac:dyDescent="0.3">
      <c r="A32" s="488"/>
      <c r="B32" s="487"/>
      <c r="C32" s="467"/>
      <c r="D32" s="467"/>
      <c r="E32" s="486"/>
      <c r="F32" s="470"/>
    </row>
    <row r="33" spans="1:37" ht="17.25" customHeight="1" x14ac:dyDescent="0.3">
      <c r="A33" s="488"/>
      <c r="B33" s="487"/>
      <c r="C33" s="467"/>
      <c r="D33" s="467"/>
      <c r="E33" s="486"/>
      <c r="F33" s="470"/>
    </row>
    <row r="34" spans="1:37" ht="17.25" customHeight="1" x14ac:dyDescent="0.3">
      <c r="A34" s="488"/>
      <c r="B34" s="487"/>
      <c r="C34" s="467"/>
      <c r="D34" s="467"/>
      <c r="E34" s="486"/>
      <c r="F34" s="470"/>
    </row>
    <row r="35" spans="1:37" ht="17.25" customHeight="1" x14ac:dyDescent="0.3">
      <c r="A35" s="469"/>
      <c r="B35" s="468"/>
      <c r="C35" s="467"/>
      <c r="D35" s="467"/>
      <c r="E35" s="466"/>
      <c r="F35" s="465"/>
      <c r="I35" s="485"/>
      <c r="J35" s="485"/>
      <c r="K35" s="485"/>
      <c r="L35" s="485"/>
      <c r="M35" s="485"/>
      <c r="N35" s="485"/>
      <c r="P35" s="485"/>
      <c r="Q35" s="485"/>
      <c r="R35" s="485"/>
      <c r="S35" s="485"/>
      <c r="T35" s="485"/>
      <c r="U35" s="485"/>
    </row>
    <row r="36" spans="1:37" ht="28.5" customHeight="1" x14ac:dyDescent="0.3">
      <c r="A36" s="464"/>
      <c r="B36" s="463"/>
      <c r="C36" s="463"/>
      <c r="D36" s="463"/>
      <c r="E36" s="462" t="s">
        <v>2140</v>
      </c>
      <c r="F36" s="461">
        <f>SUM(F8:F35)</f>
        <v>0</v>
      </c>
      <c r="I36" s="485"/>
      <c r="J36" s="485"/>
      <c r="K36" s="485"/>
      <c r="L36" s="485"/>
      <c r="M36" s="485"/>
      <c r="N36" s="485"/>
      <c r="P36" s="485"/>
      <c r="Q36" s="485"/>
      <c r="R36" s="485"/>
      <c r="S36" s="485"/>
      <c r="T36" s="485"/>
      <c r="U36" s="485"/>
    </row>
    <row r="37" spans="1:37" ht="28.5" customHeight="1" x14ac:dyDescent="0.3">
      <c r="A37" s="484" t="str">
        <f>A1</f>
        <v>DJA 2023 0208 - ORE Test Rig Enabling</v>
      </c>
      <c r="B37" s="483"/>
      <c r="C37" s="483"/>
      <c r="D37" s="483"/>
      <c r="E37" s="482"/>
      <c r="F37" s="481"/>
    </row>
    <row r="38" spans="1:37" ht="28.5" customHeight="1" x14ac:dyDescent="0.3">
      <c r="A38" s="480"/>
      <c r="B38" s="479"/>
      <c r="C38" s="478" t="s">
        <v>1629</v>
      </c>
      <c r="D38" s="478" t="s">
        <v>1630</v>
      </c>
      <c r="E38" s="477" t="s">
        <v>1631</v>
      </c>
      <c r="F38" s="476" t="s">
        <v>2091</v>
      </c>
    </row>
    <row r="39" spans="1:37" ht="17.25" customHeight="1" x14ac:dyDescent="0.3">
      <c r="A39" s="469"/>
      <c r="B39" s="490" t="s">
        <v>2390</v>
      </c>
      <c r="C39" s="474"/>
      <c r="D39" s="474"/>
      <c r="E39" s="473"/>
      <c r="F39" s="472"/>
    </row>
    <row r="40" spans="1:37" ht="55.5" customHeight="1" x14ac:dyDescent="0.3">
      <c r="A40" s="489"/>
      <c r="B40" s="492" t="s">
        <v>2393</v>
      </c>
      <c r="C40" s="467"/>
      <c r="D40" s="467"/>
      <c r="E40" s="466"/>
      <c r="F40" s="465"/>
      <c r="I40" s="485"/>
      <c r="J40" s="485"/>
      <c r="K40" s="485"/>
      <c r="L40" s="485"/>
      <c r="M40" s="485"/>
      <c r="N40" s="485"/>
      <c r="P40" s="485"/>
      <c r="Q40" s="485"/>
      <c r="R40" s="485"/>
      <c r="S40" s="485"/>
      <c r="T40" s="485"/>
      <c r="U40" s="485"/>
      <c r="X40" s="485"/>
      <c r="Y40" s="485"/>
      <c r="Z40" s="485"/>
      <c r="AA40" s="485"/>
      <c r="AB40" s="485"/>
      <c r="AC40" s="485"/>
      <c r="AF40" s="485"/>
      <c r="AG40" s="485"/>
      <c r="AH40" s="485"/>
      <c r="AI40" s="485"/>
      <c r="AJ40" s="485"/>
      <c r="AK40" s="485"/>
    </row>
    <row r="41" spans="1:37" ht="55.5" customHeight="1" x14ac:dyDescent="0.3">
      <c r="A41" s="488" t="s">
        <v>2099</v>
      </c>
      <c r="B41" s="487" t="s">
        <v>2392</v>
      </c>
      <c r="C41" s="491">
        <v>3</v>
      </c>
      <c r="D41" s="467" t="s">
        <v>2168</v>
      </c>
      <c r="E41" s="486">
        <v>0</v>
      </c>
      <c r="F41" s="470">
        <f>C41*E41</f>
        <v>0</v>
      </c>
      <c r="I41" s="485"/>
      <c r="J41" s="485"/>
      <c r="K41" s="485"/>
      <c r="L41" s="485"/>
      <c r="M41" s="485"/>
      <c r="N41" s="485"/>
      <c r="P41" s="485"/>
      <c r="Q41" s="485"/>
      <c r="R41" s="485"/>
      <c r="S41" s="485"/>
      <c r="T41" s="485"/>
      <c r="U41" s="485"/>
      <c r="X41" s="485"/>
      <c r="Y41" s="485"/>
      <c r="Z41" s="485"/>
      <c r="AA41" s="485"/>
      <c r="AB41" s="485"/>
      <c r="AC41" s="485"/>
      <c r="AF41" s="485"/>
      <c r="AG41" s="485"/>
      <c r="AH41" s="485"/>
      <c r="AI41" s="485"/>
      <c r="AJ41" s="485"/>
      <c r="AK41" s="485"/>
    </row>
    <row r="42" spans="1:37" ht="66.75" customHeight="1" x14ac:dyDescent="0.3">
      <c r="A42" s="489"/>
      <c r="B42" s="492" t="s">
        <v>2394</v>
      </c>
      <c r="C42" s="467"/>
      <c r="D42" s="467"/>
      <c r="E42" s="466"/>
      <c r="F42" s="465"/>
      <c r="I42" s="485"/>
      <c r="J42" s="485"/>
      <c r="K42" s="485"/>
      <c r="L42" s="485"/>
      <c r="M42" s="485"/>
      <c r="N42" s="485"/>
      <c r="P42" s="485"/>
      <c r="Q42" s="485"/>
      <c r="R42" s="485"/>
      <c r="S42" s="485"/>
      <c r="T42" s="485"/>
      <c r="U42" s="485"/>
      <c r="X42" s="485"/>
      <c r="Y42" s="485"/>
      <c r="Z42" s="485"/>
      <c r="AA42" s="485"/>
      <c r="AB42" s="485"/>
      <c r="AC42" s="485"/>
      <c r="AF42" s="485"/>
      <c r="AG42" s="485"/>
      <c r="AH42" s="485"/>
      <c r="AI42" s="485"/>
      <c r="AJ42" s="485"/>
      <c r="AK42" s="485"/>
    </row>
    <row r="43" spans="1:37" ht="55.5" customHeight="1" x14ac:dyDescent="0.3">
      <c r="A43" s="488" t="s">
        <v>2104</v>
      </c>
      <c r="B43" s="487" t="s">
        <v>2392</v>
      </c>
      <c r="C43" s="491">
        <v>1</v>
      </c>
      <c r="D43" s="467" t="s">
        <v>2168</v>
      </c>
      <c r="E43" s="486">
        <v>0</v>
      </c>
      <c r="F43" s="470">
        <f>C43*E43</f>
        <v>0</v>
      </c>
      <c r="I43" s="485"/>
      <c r="J43" s="485"/>
      <c r="K43" s="485"/>
      <c r="L43" s="485"/>
      <c r="M43" s="485"/>
      <c r="N43" s="485"/>
      <c r="P43" s="485"/>
      <c r="Q43" s="485"/>
      <c r="R43" s="485"/>
      <c r="S43" s="485"/>
      <c r="T43" s="485"/>
      <c r="U43" s="485"/>
      <c r="X43" s="485"/>
      <c r="Y43" s="485"/>
      <c r="Z43" s="485"/>
      <c r="AA43" s="485"/>
      <c r="AB43" s="485"/>
      <c r="AC43" s="485"/>
      <c r="AF43" s="485"/>
      <c r="AG43" s="485"/>
      <c r="AH43" s="485"/>
      <c r="AI43" s="485"/>
      <c r="AJ43" s="485"/>
      <c r="AK43" s="485"/>
    </row>
    <row r="44" spans="1:37" ht="17.25" customHeight="1" x14ac:dyDescent="0.3">
      <c r="A44" s="488"/>
      <c r="B44" s="490" t="s">
        <v>2395</v>
      </c>
      <c r="C44" s="467"/>
      <c r="D44" s="467"/>
      <c r="E44" s="486"/>
      <c r="F44" s="470"/>
      <c r="I44" s="485"/>
      <c r="J44" s="485"/>
      <c r="K44" s="485"/>
      <c r="L44" s="485"/>
      <c r="M44" s="485"/>
      <c r="N44" s="485"/>
      <c r="P44" s="485"/>
      <c r="Q44" s="485"/>
      <c r="R44" s="485"/>
      <c r="S44" s="485"/>
      <c r="T44" s="485"/>
      <c r="U44" s="485"/>
      <c r="AC44" s="485"/>
    </row>
    <row r="45" spans="1:37" ht="17.25" customHeight="1" x14ac:dyDescent="0.3">
      <c r="A45" s="489"/>
      <c r="B45" s="492" t="s">
        <v>2396</v>
      </c>
      <c r="C45" s="467"/>
      <c r="D45" s="467"/>
      <c r="E45" s="466"/>
      <c r="F45" s="465"/>
      <c r="I45" s="485"/>
      <c r="J45" s="485"/>
      <c r="K45" s="485"/>
      <c r="L45" s="485"/>
      <c r="M45" s="485"/>
      <c r="N45" s="485"/>
      <c r="P45" s="485"/>
      <c r="Q45" s="485"/>
      <c r="R45" s="485"/>
      <c r="S45" s="485"/>
      <c r="T45" s="485"/>
      <c r="U45" s="485"/>
      <c r="X45" s="485"/>
      <c r="Y45" s="485"/>
      <c r="Z45" s="485"/>
      <c r="AA45" s="485"/>
      <c r="AB45" s="485"/>
      <c r="AC45" s="485"/>
      <c r="AF45" s="485"/>
      <c r="AG45" s="485"/>
      <c r="AH45" s="485"/>
      <c r="AI45" s="485"/>
      <c r="AJ45" s="485"/>
      <c r="AK45" s="485"/>
    </row>
    <row r="46" spans="1:37" ht="52" customHeight="1" x14ac:dyDescent="0.3">
      <c r="A46" s="488" t="s">
        <v>2107</v>
      </c>
      <c r="B46" s="487" t="s">
        <v>2397</v>
      </c>
      <c r="C46" s="491">
        <v>1</v>
      </c>
      <c r="D46" s="467" t="s">
        <v>2168</v>
      </c>
      <c r="E46" s="486">
        <v>0</v>
      </c>
      <c r="F46" s="470">
        <f>C46*E46</f>
        <v>0</v>
      </c>
      <c r="I46" s="485"/>
      <c r="J46" s="485"/>
      <c r="K46" s="485"/>
      <c r="L46" s="485"/>
      <c r="M46" s="485"/>
      <c r="N46" s="485"/>
      <c r="P46" s="485"/>
      <c r="Q46" s="485"/>
      <c r="R46" s="485"/>
      <c r="S46" s="485"/>
      <c r="T46" s="485"/>
      <c r="U46" s="485"/>
      <c r="X46" s="485"/>
      <c r="Y46" s="485"/>
      <c r="Z46" s="485"/>
      <c r="AA46" s="485"/>
      <c r="AB46" s="485"/>
      <c r="AC46" s="485"/>
      <c r="AF46" s="485"/>
      <c r="AG46" s="485"/>
      <c r="AH46" s="485"/>
      <c r="AI46" s="485"/>
      <c r="AJ46" s="485"/>
      <c r="AK46" s="485"/>
    </row>
    <row r="47" spans="1:37" ht="17.25" customHeight="1" x14ac:dyDescent="0.3">
      <c r="A47" s="488"/>
      <c r="B47" s="490" t="s">
        <v>1784</v>
      </c>
      <c r="C47" s="467"/>
      <c r="D47" s="467"/>
      <c r="E47" s="486"/>
      <c r="F47" s="470"/>
      <c r="I47" s="485"/>
      <c r="J47" s="485"/>
      <c r="K47" s="485"/>
      <c r="L47" s="485"/>
      <c r="M47" s="485"/>
      <c r="N47" s="485"/>
      <c r="P47" s="485"/>
      <c r="Q47" s="485"/>
      <c r="R47" s="485"/>
      <c r="S47" s="485"/>
      <c r="T47" s="485"/>
      <c r="U47" s="485"/>
    </row>
    <row r="48" spans="1:37" ht="25.5" customHeight="1" x14ac:dyDescent="0.3">
      <c r="A48" s="489" t="s">
        <v>2111</v>
      </c>
      <c r="B48" s="487" t="s">
        <v>2398</v>
      </c>
      <c r="C48" s="467">
        <f>C10</f>
        <v>395</v>
      </c>
      <c r="D48" s="467" t="s">
        <v>1845</v>
      </c>
      <c r="E48" s="486">
        <v>0</v>
      </c>
      <c r="F48" s="470">
        <f>C48*E48</f>
        <v>0</v>
      </c>
      <c r="N48" s="485"/>
    </row>
    <row r="49" spans="1:6" ht="17.25" customHeight="1" x14ac:dyDescent="0.3">
      <c r="A49" s="488"/>
      <c r="B49" s="487"/>
      <c r="C49" s="467"/>
      <c r="D49" s="467"/>
      <c r="E49" s="486"/>
      <c r="F49" s="470"/>
    </row>
    <row r="50" spans="1:6" ht="17.25" customHeight="1" x14ac:dyDescent="0.3">
      <c r="A50" s="488"/>
      <c r="B50" s="487"/>
      <c r="C50" s="467"/>
      <c r="D50" s="467"/>
      <c r="E50" s="486"/>
      <c r="F50" s="470"/>
    </row>
    <row r="51" spans="1:6" ht="17.25" customHeight="1" x14ac:dyDescent="0.3">
      <c r="A51" s="488"/>
      <c r="B51" s="487"/>
      <c r="C51" s="467"/>
      <c r="D51" s="467"/>
      <c r="E51" s="486"/>
      <c r="F51" s="470"/>
    </row>
    <row r="52" spans="1:6" ht="17.25" customHeight="1" x14ac:dyDescent="0.3">
      <c r="A52" s="488"/>
      <c r="B52" s="487"/>
      <c r="C52" s="467"/>
      <c r="D52" s="467"/>
      <c r="E52" s="486"/>
      <c r="F52" s="470"/>
    </row>
    <row r="53" spans="1:6" ht="17.25" customHeight="1" x14ac:dyDescent="0.3">
      <c r="A53" s="488"/>
      <c r="B53" s="487"/>
      <c r="C53" s="467"/>
      <c r="D53" s="467"/>
      <c r="E53" s="486"/>
      <c r="F53" s="470"/>
    </row>
    <row r="54" spans="1:6" ht="17.25" customHeight="1" x14ac:dyDescent="0.3">
      <c r="A54" s="488"/>
      <c r="B54" s="487"/>
      <c r="C54" s="467"/>
      <c r="D54" s="467"/>
      <c r="E54" s="486"/>
      <c r="F54" s="470"/>
    </row>
    <row r="55" spans="1:6" ht="17.25" customHeight="1" x14ac:dyDescent="0.3">
      <c r="A55" s="488"/>
      <c r="B55" s="487"/>
      <c r="C55" s="467"/>
      <c r="D55" s="467"/>
      <c r="E55" s="486"/>
      <c r="F55" s="470"/>
    </row>
    <row r="56" spans="1:6" ht="17.25" customHeight="1" x14ac:dyDescent="0.3">
      <c r="A56" s="488"/>
      <c r="B56" s="487"/>
      <c r="C56" s="467"/>
      <c r="D56" s="467"/>
      <c r="E56" s="486"/>
      <c r="F56" s="470"/>
    </row>
    <row r="57" spans="1:6" ht="17.25" customHeight="1" x14ac:dyDescent="0.3">
      <c r="A57" s="488"/>
      <c r="B57" s="487"/>
      <c r="C57" s="467"/>
      <c r="D57" s="467"/>
      <c r="E57" s="486"/>
      <c r="F57" s="470"/>
    </row>
    <row r="58" spans="1:6" ht="17.25" customHeight="1" x14ac:dyDescent="0.3">
      <c r="A58" s="488"/>
      <c r="B58" s="487"/>
      <c r="C58" s="467"/>
      <c r="D58" s="467"/>
      <c r="E58" s="486"/>
      <c r="F58" s="470"/>
    </row>
    <row r="59" spans="1:6" ht="17.25" customHeight="1" x14ac:dyDescent="0.3">
      <c r="A59" s="488"/>
      <c r="B59" s="487"/>
      <c r="C59" s="467"/>
      <c r="D59" s="467"/>
      <c r="E59" s="486"/>
      <c r="F59" s="470"/>
    </row>
    <row r="60" spans="1:6" ht="17.25" customHeight="1" x14ac:dyDescent="0.3">
      <c r="A60" s="488"/>
      <c r="B60" s="487"/>
      <c r="C60" s="467"/>
      <c r="D60" s="467"/>
      <c r="E60" s="486"/>
      <c r="F60" s="470"/>
    </row>
    <row r="61" spans="1:6" ht="17.25" customHeight="1" x14ac:dyDescent="0.3">
      <c r="A61" s="488"/>
      <c r="B61" s="487"/>
      <c r="C61" s="467"/>
      <c r="D61" s="467"/>
      <c r="E61" s="486"/>
      <c r="F61" s="470"/>
    </row>
    <row r="62" spans="1:6" ht="17.25" customHeight="1" x14ac:dyDescent="0.3">
      <c r="A62" s="488"/>
      <c r="B62" s="487"/>
      <c r="C62" s="467"/>
      <c r="D62" s="467"/>
      <c r="E62" s="486"/>
      <c r="F62" s="470"/>
    </row>
    <row r="63" spans="1:6" ht="17.25" customHeight="1" x14ac:dyDescent="0.3">
      <c r="A63" s="488"/>
      <c r="B63" s="487"/>
      <c r="C63" s="467"/>
      <c r="D63" s="467"/>
      <c r="E63" s="486"/>
      <c r="F63" s="470"/>
    </row>
    <row r="64" spans="1:6" ht="17.25" customHeight="1" x14ac:dyDescent="0.3">
      <c r="A64" s="488"/>
      <c r="B64" s="487"/>
      <c r="C64" s="467"/>
      <c r="D64" s="467"/>
      <c r="E64" s="486"/>
      <c r="F64" s="470"/>
    </row>
    <row r="65" spans="1:21" ht="17.25" customHeight="1" x14ac:dyDescent="0.3">
      <c r="A65" s="488"/>
      <c r="B65" s="487"/>
      <c r="C65" s="467"/>
      <c r="D65" s="467"/>
      <c r="E65" s="486"/>
      <c r="F65" s="470"/>
    </row>
    <row r="66" spans="1:21" ht="17.25" customHeight="1" x14ac:dyDescent="0.3">
      <c r="A66" s="488"/>
      <c r="B66" s="487"/>
      <c r="C66" s="467"/>
      <c r="D66" s="467"/>
      <c r="E66" s="486"/>
      <c r="F66" s="470"/>
    </row>
    <row r="67" spans="1:21" ht="17.25" customHeight="1" x14ac:dyDescent="0.3">
      <c r="A67" s="488"/>
      <c r="B67" s="487"/>
      <c r="C67" s="467"/>
      <c r="D67" s="467"/>
      <c r="E67" s="486"/>
      <c r="F67" s="470"/>
    </row>
    <row r="68" spans="1:21" ht="17.25" customHeight="1" x14ac:dyDescent="0.3">
      <c r="A68" s="488"/>
      <c r="B68" s="487"/>
      <c r="C68" s="467"/>
      <c r="D68" s="467"/>
      <c r="E68" s="486"/>
      <c r="F68" s="470"/>
    </row>
    <row r="69" spans="1:21" ht="17.25" customHeight="1" x14ac:dyDescent="0.3">
      <c r="A69" s="469"/>
      <c r="B69" s="468"/>
      <c r="C69" s="467"/>
      <c r="D69" s="467"/>
      <c r="E69" s="466"/>
      <c r="F69" s="465"/>
      <c r="I69" s="485"/>
      <c r="J69" s="485"/>
      <c r="K69" s="485"/>
      <c r="L69" s="485"/>
      <c r="M69" s="485"/>
      <c r="N69" s="485"/>
      <c r="P69" s="485"/>
      <c r="Q69" s="485"/>
      <c r="R69" s="485"/>
      <c r="S69" s="485"/>
      <c r="T69" s="485"/>
      <c r="U69" s="485"/>
    </row>
    <row r="70" spans="1:21" ht="28.5" customHeight="1" x14ac:dyDescent="0.3">
      <c r="A70" s="464"/>
      <c r="B70" s="463"/>
      <c r="C70" s="463"/>
      <c r="D70" s="463"/>
      <c r="E70" s="462" t="s">
        <v>2140</v>
      </c>
      <c r="F70" s="461">
        <f>SUM(F40:F69)</f>
        <v>0</v>
      </c>
      <c r="I70" s="485"/>
      <c r="J70" s="485"/>
      <c r="K70" s="485"/>
      <c r="L70" s="485"/>
      <c r="M70" s="485"/>
      <c r="N70" s="485"/>
      <c r="P70" s="485"/>
      <c r="Q70" s="485"/>
      <c r="R70" s="485"/>
      <c r="S70" s="485"/>
      <c r="T70" s="485"/>
      <c r="U70" s="485"/>
    </row>
    <row r="71" spans="1:21" ht="28.5" customHeight="1" x14ac:dyDescent="0.3">
      <c r="A71" s="484" t="str">
        <f>A1</f>
        <v>DJA 2023 0208 - ORE Test Rig Enabling</v>
      </c>
      <c r="B71" s="483"/>
      <c r="C71" s="483"/>
      <c r="D71" s="483"/>
      <c r="E71" s="482"/>
      <c r="F71" s="481"/>
    </row>
    <row r="72" spans="1:21" ht="28.5" customHeight="1" x14ac:dyDescent="0.3">
      <c r="A72" s="480"/>
      <c r="B72" s="479"/>
      <c r="C72" s="478" t="s">
        <v>1629</v>
      </c>
      <c r="D72" s="478" t="s">
        <v>1630</v>
      </c>
      <c r="E72" s="477" t="s">
        <v>1631</v>
      </c>
      <c r="F72" s="476" t="s">
        <v>2091</v>
      </c>
    </row>
    <row r="73" spans="1:21" ht="17.25" customHeight="1" x14ac:dyDescent="0.3">
      <c r="A73" s="469"/>
      <c r="B73" s="475" t="s">
        <v>2399</v>
      </c>
      <c r="C73" s="474"/>
      <c r="D73" s="474"/>
      <c r="E73" s="473"/>
      <c r="F73" s="472"/>
    </row>
    <row r="74" spans="1:21" ht="17.25" customHeight="1" x14ac:dyDescent="0.3">
      <c r="A74" s="469"/>
      <c r="B74" s="468"/>
      <c r="C74" s="467"/>
      <c r="D74" s="467"/>
      <c r="E74" s="466"/>
      <c r="F74" s="465"/>
    </row>
    <row r="75" spans="1:21" ht="17.25" customHeight="1" x14ac:dyDescent="0.3">
      <c r="A75" s="469"/>
      <c r="B75" s="471" t="s">
        <v>2400</v>
      </c>
      <c r="C75" s="467"/>
      <c r="D75" s="467"/>
      <c r="E75" s="466"/>
      <c r="F75" s="470">
        <f>F36</f>
        <v>0</v>
      </c>
    </row>
    <row r="76" spans="1:21" ht="17.25" customHeight="1" x14ac:dyDescent="0.3">
      <c r="A76" s="469"/>
      <c r="B76" s="468"/>
      <c r="C76" s="467"/>
      <c r="D76" s="467"/>
      <c r="E76" s="466"/>
      <c r="F76" s="465"/>
    </row>
    <row r="77" spans="1:21" ht="17.25" customHeight="1" x14ac:dyDescent="0.3">
      <c r="A77" s="469"/>
      <c r="B77" s="471" t="s">
        <v>2401</v>
      </c>
      <c r="C77" s="467"/>
      <c r="D77" s="467"/>
      <c r="E77" s="466"/>
      <c r="F77" s="470">
        <f>F70</f>
        <v>0</v>
      </c>
    </row>
    <row r="78" spans="1:21" ht="17.25" customHeight="1" x14ac:dyDescent="0.3">
      <c r="A78" s="469"/>
      <c r="B78" s="468"/>
      <c r="C78" s="467"/>
      <c r="D78" s="467"/>
      <c r="E78" s="466"/>
      <c r="F78" s="465"/>
    </row>
    <row r="79" spans="1:21" ht="17.25" customHeight="1" x14ac:dyDescent="0.3">
      <c r="A79" s="469"/>
      <c r="B79" s="471"/>
      <c r="C79" s="467"/>
      <c r="D79" s="467"/>
      <c r="E79" s="466"/>
      <c r="F79" s="470"/>
    </row>
    <row r="80" spans="1:21" ht="17.25" customHeight="1" x14ac:dyDescent="0.3">
      <c r="A80" s="469"/>
      <c r="B80" s="468"/>
      <c r="C80" s="467"/>
      <c r="D80" s="467"/>
      <c r="E80" s="466"/>
      <c r="F80" s="465"/>
    </row>
    <row r="81" spans="1:6" ht="17.25" customHeight="1" x14ac:dyDescent="0.3">
      <c r="A81" s="469"/>
      <c r="B81" s="471"/>
      <c r="C81" s="467"/>
      <c r="D81" s="467"/>
      <c r="E81" s="466"/>
      <c r="F81" s="470"/>
    </row>
    <row r="82" spans="1:6" ht="17.25" customHeight="1" x14ac:dyDescent="0.3">
      <c r="A82" s="469"/>
      <c r="B82" s="468"/>
      <c r="C82" s="467"/>
      <c r="D82" s="467"/>
      <c r="E82" s="466"/>
      <c r="F82" s="465"/>
    </row>
    <row r="83" spans="1:6" ht="17.25" customHeight="1" x14ac:dyDescent="0.3">
      <c r="A83" s="469"/>
      <c r="B83" s="471"/>
      <c r="C83" s="467"/>
      <c r="D83" s="467"/>
      <c r="E83" s="466"/>
      <c r="F83" s="470"/>
    </row>
    <row r="84" spans="1:6" ht="17.25" customHeight="1" x14ac:dyDescent="0.3">
      <c r="A84" s="469"/>
      <c r="B84" s="468"/>
      <c r="C84" s="467"/>
      <c r="D84" s="467"/>
      <c r="E84" s="466"/>
      <c r="F84" s="465"/>
    </row>
    <row r="85" spans="1:6" ht="17.25" customHeight="1" x14ac:dyDescent="0.3">
      <c r="A85" s="469"/>
      <c r="B85" s="471"/>
      <c r="C85" s="467"/>
      <c r="D85" s="467"/>
      <c r="E85" s="466"/>
      <c r="F85" s="470"/>
    </row>
    <row r="86" spans="1:6" ht="17.25" customHeight="1" x14ac:dyDescent="0.3">
      <c r="A86" s="469"/>
      <c r="B86" s="468"/>
      <c r="C86" s="467"/>
      <c r="D86" s="467"/>
      <c r="E86" s="466"/>
      <c r="F86" s="465"/>
    </row>
    <row r="87" spans="1:6" ht="17.25" customHeight="1" x14ac:dyDescent="0.3">
      <c r="A87" s="469"/>
      <c r="B87" s="471"/>
      <c r="C87" s="467"/>
      <c r="D87" s="467"/>
      <c r="E87" s="466"/>
      <c r="F87" s="470"/>
    </row>
    <row r="88" spans="1:6" ht="17.25" customHeight="1" x14ac:dyDescent="0.3">
      <c r="A88" s="469"/>
      <c r="B88" s="468"/>
      <c r="C88" s="467"/>
      <c r="D88" s="467"/>
      <c r="E88" s="466"/>
      <c r="F88" s="465"/>
    </row>
    <row r="89" spans="1:6" ht="17.25" customHeight="1" x14ac:dyDescent="0.3">
      <c r="A89" s="469"/>
      <c r="B89" s="468"/>
      <c r="C89" s="467"/>
      <c r="D89" s="467"/>
      <c r="E89" s="466"/>
      <c r="F89" s="465"/>
    </row>
    <row r="90" spans="1:6" ht="17.25" customHeight="1" x14ac:dyDescent="0.3">
      <c r="A90" s="469"/>
      <c r="B90" s="468"/>
      <c r="C90" s="467"/>
      <c r="D90" s="467"/>
      <c r="E90" s="466"/>
      <c r="F90" s="465"/>
    </row>
    <row r="91" spans="1:6" ht="17.25" customHeight="1" x14ac:dyDescent="0.3">
      <c r="A91" s="469"/>
      <c r="B91" s="468"/>
      <c r="C91" s="467"/>
      <c r="D91" s="467"/>
      <c r="E91" s="466"/>
      <c r="F91" s="465"/>
    </row>
    <row r="92" spans="1:6" ht="17.25" customHeight="1" x14ac:dyDescent="0.3">
      <c r="A92" s="469"/>
      <c r="B92" s="468"/>
      <c r="C92" s="467"/>
      <c r="D92" s="467"/>
      <c r="E92" s="466"/>
      <c r="F92" s="465"/>
    </row>
    <row r="93" spans="1:6" ht="17.25" customHeight="1" x14ac:dyDescent="0.3">
      <c r="A93" s="469"/>
      <c r="B93" s="468"/>
      <c r="C93" s="467"/>
      <c r="D93" s="467"/>
      <c r="E93" s="466"/>
      <c r="F93" s="465"/>
    </row>
    <row r="94" spans="1:6" ht="17.25" customHeight="1" x14ac:dyDescent="0.3">
      <c r="A94" s="469"/>
      <c r="B94" s="468"/>
      <c r="C94" s="467"/>
      <c r="D94" s="467"/>
      <c r="E94" s="466"/>
      <c r="F94" s="465"/>
    </row>
    <row r="95" spans="1:6" ht="17.25" customHeight="1" x14ac:dyDescent="0.3">
      <c r="A95" s="469"/>
      <c r="B95" s="468"/>
      <c r="C95" s="467"/>
      <c r="D95" s="467"/>
      <c r="E95" s="466"/>
      <c r="F95" s="465"/>
    </row>
    <row r="96" spans="1:6" ht="17.25" customHeight="1" x14ac:dyDescent="0.3">
      <c r="A96" s="469"/>
      <c r="B96" s="468"/>
      <c r="C96" s="467"/>
      <c r="D96" s="467"/>
      <c r="E96" s="466"/>
      <c r="F96" s="465"/>
    </row>
    <row r="97" spans="1:6" ht="17.25" customHeight="1" x14ac:dyDescent="0.3">
      <c r="A97" s="469"/>
      <c r="B97" s="468"/>
      <c r="C97" s="467"/>
      <c r="D97" s="467"/>
      <c r="E97" s="466"/>
      <c r="F97" s="465"/>
    </row>
    <row r="98" spans="1:6" ht="17.25" customHeight="1" x14ac:dyDescent="0.3">
      <c r="A98" s="469"/>
      <c r="B98" s="468"/>
      <c r="C98" s="467"/>
      <c r="D98" s="467"/>
      <c r="E98" s="466"/>
      <c r="F98" s="465"/>
    </row>
    <row r="99" spans="1:6" ht="17.25" customHeight="1" x14ac:dyDescent="0.3">
      <c r="A99" s="469"/>
      <c r="B99" s="468"/>
      <c r="C99" s="467"/>
      <c r="D99" s="467"/>
      <c r="E99" s="466"/>
      <c r="F99" s="465"/>
    </row>
    <row r="100" spans="1:6" ht="17.25" customHeight="1" x14ac:dyDescent="0.3">
      <c r="A100" s="469"/>
      <c r="B100" s="468"/>
      <c r="C100" s="467"/>
      <c r="D100" s="467"/>
      <c r="E100" s="466"/>
      <c r="F100" s="465"/>
    </row>
    <row r="101" spans="1:6" ht="17.25" customHeight="1" x14ac:dyDescent="0.3">
      <c r="A101" s="469"/>
      <c r="B101" s="468"/>
      <c r="C101" s="467"/>
      <c r="D101" s="467"/>
      <c r="E101" s="466"/>
      <c r="F101" s="465"/>
    </row>
    <row r="102" spans="1:6" ht="17.25" customHeight="1" x14ac:dyDescent="0.3">
      <c r="A102" s="469"/>
      <c r="B102" s="468"/>
      <c r="C102" s="467"/>
      <c r="D102" s="467"/>
      <c r="E102" s="466"/>
      <c r="F102" s="465"/>
    </row>
    <row r="103" spans="1:6" ht="17.25" customHeight="1" x14ac:dyDescent="0.3">
      <c r="A103" s="469"/>
      <c r="B103" s="468"/>
      <c r="C103" s="467"/>
      <c r="D103" s="467"/>
      <c r="E103" s="466"/>
      <c r="F103" s="465"/>
    </row>
    <row r="104" spans="1:6" ht="17.25" customHeight="1" x14ac:dyDescent="0.3">
      <c r="A104" s="469"/>
      <c r="B104" s="468"/>
      <c r="C104" s="467"/>
      <c r="D104" s="467"/>
      <c r="E104" s="466"/>
      <c r="F104" s="465"/>
    </row>
    <row r="105" spans="1:6" ht="17.25" customHeight="1" x14ac:dyDescent="0.3">
      <c r="A105" s="469"/>
      <c r="B105" s="468"/>
      <c r="C105" s="467"/>
      <c r="D105" s="467"/>
      <c r="E105" s="466"/>
      <c r="F105" s="465"/>
    </row>
    <row r="106" spans="1:6" ht="17.25" customHeight="1" x14ac:dyDescent="0.3">
      <c r="A106" s="469"/>
      <c r="B106" s="468"/>
      <c r="C106" s="467"/>
      <c r="D106" s="467"/>
      <c r="E106" s="466"/>
      <c r="F106" s="465"/>
    </row>
    <row r="107" spans="1:6" ht="17.25" customHeight="1" x14ac:dyDescent="0.3">
      <c r="A107" s="469"/>
      <c r="B107" s="468"/>
      <c r="C107" s="467"/>
      <c r="D107" s="467"/>
      <c r="E107" s="466"/>
      <c r="F107" s="465"/>
    </row>
    <row r="108" spans="1:6" ht="17.25" customHeight="1" x14ac:dyDescent="0.3">
      <c r="A108" s="469"/>
      <c r="B108" s="468"/>
      <c r="C108" s="467"/>
      <c r="D108" s="467"/>
      <c r="E108" s="466"/>
      <c r="F108" s="465"/>
    </row>
    <row r="109" spans="1:6" ht="17.25" customHeight="1" x14ac:dyDescent="0.3">
      <c r="A109" s="469"/>
      <c r="B109" s="468"/>
      <c r="C109" s="467"/>
      <c r="D109" s="467"/>
      <c r="E109" s="466"/>
      <c r="F109" s="465"/>
    </row>
    <row r="110" spans="1:6" ht="17.25" customHeight="1" x14ac:dyDescent="0.3">
      <c r="A110" s="469"/>
      <c r="B110" s="468"/>
      <c r="C110" s="467"/>
      <c r="D110" s="467"/>
      <c r="E110" s="466"/>
      <c r="F110" s="465"/>
    </row>
    <row r="111" spans="1:6" ht="17.25" customHeight="1" x14ac:dyDescent="0.3">
      <c r="A111" s="469"/>
      <c r="B111" s="471"/>
      <c r="C111" s="467"/>
      <c r="D111" s="467"/>
      <c r="E111" s="466"/>
      <c r="F111" s="470"/>
    </row>
    <row r="112" spans="1:6" ht="17.25" customHeight="1" x14ac:dyDescent="0.3">
      <c r="A112" s="469"/>
      <c r="B112" s="471"/>
      <c r="C112" s="467"/>
      <c r="D112" s="467"/>
      <c r="E112" s="466"/>
      <c r="F112" s="470"/>
    </row>
    <row r="113" spans="1:6" ht="17.25" customHeight="1" x14ac:dyDescent="0.3">
      <c r="A113" s="469"/>
      <c r="B113" s="468"/>
      <c r="C113" s="467"/>
      <c r="D113" s="467"/>
      <c r="E113" s="466"/>
      <c r="F113" s="465"/>
    </row>
    <row r="114" spans="1:6" ht="17.25" customHeight="1" x14ac:dyDescent="0.3">
      <c r="A114" s="469"/>
      <c r="B114" s="468"/>
      <c r="C114" s="467"/>
      <c r="D114" s="467"/>
      <c r="E114" s="466"/>
      <c r="F114" s="465"/>
    </row>
    <row r="115" spans="1:6" ht="17.25" customHeight="1" x14ac:dyDescent="0.3">
      <c r="A115" s="469"/>
      <c r="B115" s="468"/>
      <c r="C115" s="467"/>
      <c r="D115" s="467"/>
      <c r="E115" s="466"/>
      <c r="F115" s="465"/>
    </row>
    <row r="116" spans="1:6" ht="28.5" customHeight="1" x14ac:dyDescent="0.3">
      <c r="A116" s="464"/>
      <c r="B116" s="463"/>
      <c r="C116" s="463"/>
      <c r="D116" s="463"/>
      <c r="E116" s="462" t="s">
        <v>2189</v>
      </c>
      <c r="F116" s="461">
        <f>SUM(F73:F115)</f>
        <v>0</v>
      </c>
    </row>
  </sheetData>
  <sheetProtection algorithmName="SHA-512" hashValue="9iJDmFInxGKmEAp888kiu/XDi3EGBFkMeS1WuSfbrgnySM1Wo2p6jviGJkbC+TfRbrL5tPSBmYJESkfF5+32MQ==" saltValue="iMDRdoZTqG+69tWXLyhG8g==" spinCount="100000" sheet="1" objects="1" scenarios="1"/>
  <pageMargins left="0.70866141732283472" right="0.70866141732283472" top="0.74803149606299213" bottom="0.74803149606299213" header="0.31496062992125984" footer="0.31496062992125984"/>
  <pageSetup paperSize="9" scale="91" orientation="portrait" r:id="rId1"/>
  <headerFooter>
    <oddFooter>&amp;CPage 6/&amp;P</oddFooter>
  </headerFooter>
  <rowBreaks count="1" manualBreakCount="1">
    <brk id="70" max="5" man="1"/>
  </rowBreaks>
  <colBreaks count="1" manualBreakCount="1">
    <brk id="6" max="1048575" man="1"/>
  </col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358A38-59BA-484D-8B6C-726636BAD560}">
  <sheetPr>
    <pageSetUpPr fitToPage="1"/>
  </sheetPr>
  <dimension ref="A1:D59"/>
  <sheetViews>
    <sheetView view="pageBreakPreview" topLeftCell="A10" zoomScaleNormal="100" zoomScaleSheetLayoutView="100" workbookViewId="0">
      <selection activeCell="C21" sqref="C21"/>
    </sheetView>
  </sheetViews>
  <sheetFormatPr defaultRowHeight="13.5" x14ac:dyDescent="0.3"/>
  <cols>
    <col min="1" max="1" width="7" style="343" customWidth="1"/>
    <col min="2" max="2" width="64.54296875" style="343" customWidth="1"/>
    <col min="3" max="3" width="16.54296875" style="343" customWidth="1"/>
    <col min="4" max="4" width="13.7265625" style="371" customWidth="1"/>
    <col min="5" max="253" width="9.1796875" style="343"/>
    <col min="254" max="254" width="7" style="343" customWidth="1"/>
    <col min="255" max="255" width="26.7265625" style="343" customWidth="1"/>
    <col min="256" max="256" width="16.54296875" style="343" customWidth="1"/>
    <col min="257" max="257" width="23" style="343" customWidth="1"/>
    <col min="258" max="258" width="13.7265625" style="343" customWidth="1"/>
    <col min="259" max="509" width="9.1796875" style="343"/>
    <col min="510" max="510" width="7" style="343" customWidth="1"/>
    <col min="511" max="511" width="26.7265625" style="343" customWidth="1"/>
    <col min="512" max="512" width="16.54296875" style="343" customWidth="1"/>
    <col min="513" max="513" width="23" style="343" customWidth="1"/>
    <col min="514" max="514" width="13.7265625" style="343" customWidth="1"/>
    <col min="515" max="765" width="9.1796875" style="343"/>
    <col min="766" max="766" width="7" style="343" customWidth="1"/>
    <col min="767" max="767" width="26.7265625" style="343" customWidth="1"/>
    <col min="768" max="768" width="16.54296875" style="343" customWidth="1"/>
    <col min="769" max="769" width="23" style="343" customWidth="1"/>
    <col min="770" max="770" width="13.7265625" style="343" customWidth="1"/>
    <col min="771" max="1021" width="9.1796875" style="343"/>
    <col min="1022" max="1022" width="7" style="343" customWidth="1"/>
    <col min="1023" max="1023" width="26.7265625" style="343" customWidth="1"/>
    <col min="1024" max="1024" width="16.54296875" style="343" customWidth="1"/>
    <col min="1025" max="1025" width="23" style="343" customWidth="1"/>
    <col min="1026" max="1026" width="13.7265625" style="343" customWidth="1"/>
    <col min="1027" max="1277" width="9.1796875" style="343"/>
    <col min="1278" max="1278" width="7" style="343" customWidth="1"/>
    <col min="1279" max="1279" width="26.7265625" style="343" customWidth="1"/>
    <col min="1280" max="1280" width="16.54296875" style="343" customWidth="1"/>
    <col min="1281" max="1281" width="23" style="343" customWidth="1"/>
    <col min="1282" max="1282" width="13.7265625" style="343" customWidth="1"/>
    <col min="1283" max="1533" width="9.1796875" style="343"/>
    <col min="1534" max="1534" width="7" style="343" customWidth="1"/>
    <col min="1535" max="1535" width="26.7265625" style="343" customWidth="1"/>
    <col min="1536" max="1536" width="16.54296875" style="343" customWidth="1"/>
    <col min="1537" max="1537" width="23" style="343" customWidth="1"/>
    <col min="1538" max="1538" width="13.7265625" style="343" customWidth="1"/>
    <col min="1539" max="1789" width="9.1796875" style="343"/>
    <col min="1790" max="1790" width="7" style="343" customWidth="1"/>
    <col min="1791" max="1791" width="26.7265625" style="343" customWidth="1"/>
    <col min="1792" max="1792" width="16.54296875" style="343" customWidth="1"/>
    <col min="1793" max="1793" width="23" style="343" customWidth="1"/>
    <col min="1794" max="1794" width="13.7265625" style="343" customWidth="1"/>
    <col min="1795" max="2045" width="9.1796875" style="343"/>
    <col min="2046" max="2046" width="7" style="343" customWidth="1"/>
    <col min="2047" max="2047" width="26.7265625" style="343" customWidth="1"/>
    <col min="2048" max="2048" width="16.54296875" style="343" customWidth="1"/>
    <col min="2049" max="2049" width="23" style="343" customWidth="1"/>
    <col min="2050" max="2050" width="13.7265625" style="343" customWidth="1"/>
    <col min="2051" max="2301" width="9.1796875" style="343"/>
    <col min="2302" max="2302" width="7" style="343" customWidth="1"/>
    <col min="2303" max="2303" width="26.7265625" style="343" customWidth="1"/>
    <col min="2304" max="2304" width="16.54296875" style="343" customWidth="1"/>
    <col min="2305" max="2305" width="23" style="343" customWidth="1"/>
    <col min="2306" max="2306" width="13.7265625" style="343" customWidth="1"/>
    <col min="2307" max="2557" width="9.1796875" style="343"/>
    <col min="2558" max="2558" width="7" style="343" customWidth="1"/>
    <col min="2559" max="2559" width="26.7265625" style="343" customWidth="1"/>
    <col min="2560" max="2560" width="16.54296875" style="343" customWidth="1"/>
    <col min="2561" max="2561" width="23" style="343" customWidth="1"/>
    <col min="2562" max="2562" width="13.7265625" style="343" customWidth="1"/>
    <col min="2563" max="2813" width="9.1796875" style="343"/>
    <col min="2814" max="2814" width="7" style="343" customWidth="1"/>
    <col min="2815" max="2815" width="26.7265625" style="343" customWidth="1"/>
    <col min="2816" max="2816" width="16.54296875" style="343" customWidth="1"/>
    <col min="2817" max="2817" width="23" style="343" customWidth="1"/>
    <col min="2818" max="2818" width="13.7265625" style="343" customWidth="1"/>
    <col min="2819" max="3069" width="9.1796875" style="343"/>
    <col min="3070" max="3070" width="7" style="343" customWidth="1"/>
    <col min="3071" max="3071" width="26.7265625" style="343" customWidth="1"/>
    <col min="3072" max="3072" width="16.54296875" style="343" customWidth="1"/>
    <col min="3073" max="3073" width="23" style="343" customWidth="1"/>
    <col min="3074" max="3074" width="13.7265625" style="343" customWidth="1"/>
    <col min="3075" max="3325" width="9.1796875" style="343"/>
    <col min="3326" max="3326" width="7" style="343" customWidth="1"/>
    <col min="3327" max="3327" width="26.7265625" style="343" customWidth="1"/>
    <col min="3328" max="3328" width="16.54296875" style="343" customWidth="1"/>
    <col min="3329" max="3329" width="23" style="343" customWidth="1"/>
    <col min="3330" max="3330" width="13.7265625" style="343" customWidth="1"/>
    <col min="3331" max="3581" width="9.1796875" style="343"/>
    <col min="3582" max="3582" width="7" style="343" customWidth="1"/>
    <col min="3583" max="3583" width="26.7265625" style="343" customWidth="1"/>
    <col min="3584" max="3584" width="16.54296875" style="343" customWidth="1"/>
    <col min="3585" max="3585" width="23" style="343" customWidth="1"/>
    <col min="3586" max="3586" width="13.7265625" style="343" customWidth="1"/>
    <col min="3587" max="3837" width="9.1796875" style="343"/>
    <col min="3838" max="3838" width="7" style="343" customWidth="1"/>
    <col min="3839" max="3839" width="26.7265625" style="343" customWidth="1"/>
    <col min="3840" max="3840" width="16.54296875" style="343" customWidth="1"/>
    <col min="3841" max="3841" width="23" style="343" customWidth="1"/>
    <col min="3842" max="3842" width="13.7265625" style="343" customWidth="1"/>
    <col min="3843" max="4093" width="9.1796875" style="343"/>
    <col min="4094" max="4094" width="7" style="343" customWidth="1"/>
    <col min="4095" max="4095" width="26.7265625" style="343" customWidth="1"/>
    <col min="4096" max="4096" width="16.54296875" style="343" customWidth="1"/>
    <col min="4097" max="4097" width="23" style="343" customWidth="1"/>
    <col min="4098" max="4098" width="13.7265625" style="343" customWidth="1"/>
    <col min="4099" max="4349" width="9.1796875" style="343"/>
    <col min="4350" max="4350" width="7" style="343" customWidth="1"/>
    <col min="4351" max="4351" width="26.7265625" style="343" customWidth="1"/>
    <col min="4352" max="4352" width="16.54296875" style="343" customWidth="1"/>
    <col min="4353" max="4353" width="23" style="343" customWidth="1"/>
    <col min="4354" max="4354" width="13.7265625" style="343" customWidth="1"/>
    <col min="4355" max="4605" width="9.1796875" style="343"/>
    <col min="4606" max="4606" width="7" style="343" customWidth="1"/>
    <col min="4607" max="4607" width="26.7265625" style="343" customWidth="1"/>
    <col min="4608" max="4608" width="16.54296875" style="343" customWidth="1"/>
    <col min="4609" max="4609" width="23" style="343" customWidth="1"/>
    <col min="4610" max="4610" width="13.7265625" style="343" customWidth="1"/>
    <col min="4611" max="4861" width="9.1796875" style="343"/>
    <col min="4862" max="4862" width="7" style="343" customWidth="1"/>
    <col min="4863" max="4863" width="26.7265625" style="343" customWidth="1"/>
    <col min="4864" max="4864" width="16.54296875" style="343" customWidth="1"/>
    <col min="4865" max="4865" width="23" style="343" customWidth="1"/>
    <col min="4866" max="4866" width="13.7265625" style="343" customWidth="1"/>
    <col min="4867" max="5117" width="9.1796875" style="343"/>
    <col min="5118" max="5118" width="7" style="343" customWidth="1"/>
    <col min="5119" max="5119" width="26.7265625" style="343" customWidth="1"/>
    <col min="5120" max="5120" width="16.54296875" style="343" customWidth="1"/>
    <col min="5121" max="5121" width="23" style="343" customWidth="1"/>
    <col min="5122" max="5122" width="13.7265625" style="343" customWidth="1"/>
    <col min="5123" max="5373" width="9.1796875" style="343"/>
    <col min="5374" max="5374" width="7" style="343" customWidth="1"/>
    <col min="5375" max="5375" width="26.7265625" style="343" customWidth="1"/>
    <col min="5376" max="5376" width="16.54296875" style="343" customWidth="1"/>
    <col min="5377" max="5377" width="23" style="343" customWidth="1"/>
    <col min="5378" max="5378" width="13.7265625" style="343" customWidth="1"/>
    <col min="5379" max="5629" width="9.1796875" style="343"/>
    <col min="5630" max="5630" width="7" style="343" customWidth="1"/>
    <col min="5631" max="5631" width="26.7265625" style="343" customWidth="1"/>
    <col min="5632" max="5632" width="16.54296875" style="343" customWidth="1"/>
    <col min="5633" max="5633" width="23" style="343" customWidth="1"/>
    <col min="5634" max="5634" width="13.7265625" style="343" customWidth="1"/>
    <col min="5635" max="5885" width="9.1796875" style="343"/>
    <col min="5886" max="5886" width="7" style="343" customWidth="1"/>
    <col min="5887" max="5887" width="26.7265625" style="343" customWidth="1"/>
    <col min="5888" max="5888" width="16.54296875" style="343" customWidth="1"/>
    <col min="5889" max="5889" width="23" style="343" customWidth="1"/>
    <col min="5890" max="5890" width="13.7265625" style="343" customWidth="1"/>
    <col min="5891" max="6141" width="9.1796875" style="343"/>
    <col min="6142" max="6142" width="7" style="343" customWidth="1"/>
    <col min="6143" max="6143" width="26.7265625" style="343" customWidth="1"/>
    <col min="6144" max="6144" width="16.54296875" style="343" customWidth="1"/>
    <col min="6145" max="6145" width="23" style="343" customWidth="1"/>
    <col min="6146" max="6146" width="13.7265625" style="343" customWidth="1"/>
    <col min="6147" max="6397" width="9.1796875" style="343"/>
    <col min="6398" max="6398" width="7" style="343" customWidth="1"/>
    <col min="6399" max="6399" width="26.7265625" style="343" customWidth="1"/>
    <col min="6400" max="6400" width="16.54296875" style="343" customWidth="1"/>
    <col min="6401" max="6401" width="23" style="343" customWidth="1"/>
    <col min="6402" max="6402" width="13.7265625" style="343" customWidth="1"/>
    <col min="6403" max="6653" width="9.1796875" style="343"/>
    <col min="6654" max="6654" width="7" style="343" customWidth="1"/>
    <col min="6655" max="6655" width="26.7265625" style="343" customWidth="1"/>
    <col min="6656" max="6656" width="16.54296875" style="343" customWidth="1"/>
    <col min="6657" max="6657" width="23" style="343" customWidth="1"/>
    <col min="6658" max="6658" width="13.7265625" style="343" customWidth="1"/>
    <col min="6659" max="6909" width="9.1796875" style="343"/>
    <col min="6910" max="6910" width="7" style="343" customWidth="1"/>
    <col min="6911" max="6911" width="26.7265625" style="343" customWidth="1"/>
    <col min="6912" max="6912" width="16.54296875" style="343" customWidth="1"/>
    <col min="6913" max="6913" width="23" style="343" customWidth="1"/>
    <col min="6914" max="6914" width="13.7265625" style="343" customWidth="1"/>
    <col min="6915" max="7165" width="9.1796875" style="343"/>
    <col min="7166" max="7166" width="7" style="343" customWidth="1"/>
    <col min="7167" max="7167" width="26.7265625" style="343" customWidth="1"/>
    <col min="7168" max="7168" width="16.54296875" style="343" customWidth="1"/>
    <col min="7169" max="7169" width="23" style="343" customWidth="1"/>
    <col min="7170" max="7170" width="13.7265625" style="343" customWidth="1"/>
    <col min="7171" max="7421" width="9.1796875" style="343"/>
    <col min="7422" max="7422" width="7" style="343" customWidth="1"/>
    <col min="7423" max="7423" width="26.7265625" style="343" customWidth="1"/>
    <col min="7424" max="7424" width="16.54296875" style="343" customWidth="1"/>
    <col min="7425" max="7425" width="23" style="343" customWidth="1"/>
    <col min="7426" max="7426" width="13.7265625" style="343" customWidth="1"/>
    <col min="7427" max="7677" width="9.1796875" style="343"/>
    <col min="7678" max="7678" width="7" style="343" customWidth="1"/>
    <col min="7679" max="7679" width="26.7265625" style="343" customWidth="1"/>
    <col min="7680" max="7680" width="16.54296875" style="343" customWidth="1"/>
    <col min="7681" max="7681" width="23" style="343" customWidth="1"/>
    <col min="7682" max="7682" width="13.7265625" style="343" customWidth="1"/>
    <col min="7683" max="7933" width="9.1796875" style="343"/>
    <col min="7934" max="7934" width="7" style="343" customWidth="1"/>
    <col min="7935" max="7935" width="26.7265625" style="343" customWidth="1"/>
    <col min="7936" max="7936" width="16.54296875" style="343" customWidth="1"/>
    <col min="7937" max="7937" width="23" style="343" customWidth="1"/>
    <col min="7938" max="7938" width="13.7265625" style="343" customWidth="1"/>
    <col min="7939" max="8189" width="9.1796875" style="343"/>
    <col min="8190" max="8190" width="7" style="343" customWidth="1"/>
    <col min="8191" max="8191" width="26.7265625" style="343" customWidth="1"/>
    <col min="8192" max="8192" width="16.54296875" style="343" customWidth="1"/>
    <col min="8193" max="8193" width="23" style="343" customWidth="1"/>
    <col min="8194" max="8194" width="13.7265625" style="343" customWidth="1"/>
    <col min="8195" max="8445" width="9.1796875" style="343"/>
    <col min="8446" max="8446" width="7" style="343" customWidth="1"/>
    <col min="8447" max="8447" width="26.7265625" style="343" customWidth="1"/>
    <col min="8448" max="8448" width="16.54296875" style="343" customWidth="1"/>
    <col min="8449" max="8449" width="23" style="343" customWidth="1"/>
    <col min="8450" max="8450" width="13.7265625" style="343" customWidth="1"/>
    <col min="8451" max="8701" width="9.1796875" style="343"/>
    <col min="8702" max="8702" width="7" style="343" customWidth="1"/>
    <col min="8703" max="8703" width="26.7265625" style="343" customWidth="1"/>
    <col min="8704" max="8704" width="16.54296875" style="343" customWidth="1"/>
    <col min="8705" max="8705" width="23" style="343" customWidth="1"/>
    <col min="8706" max="8706" width="13.7265625" style="343" customWidth="1"/>
    <col min="8707" max="8957" width="9.1796875" style="343"/>
    <col min="8958" max="8958" width="7" style="343" customWidth="1"/>
    <col min="8959" max="8959" width="26.7265625" style="343" customWidth="1"/>
    <col min="8960" max="8960" width="16.54296875" style="343" customWidth="1"/>
    <col min="8961" max="8961" width="23" style="343" customWidth="1"/>
    <col min="8962" max="8962" width="13.7265625" style="343" customWidth="1"/>
    <col min="8963" max="9213" width="9.1796875" style="343"/>
    <col min="9214" max="9214" width="7" style="343" customWidth="1"/>
    <col min="9215" max="9215" width="26.7265625" style="343" customWidth="1"/>
    <col min="9216" max="9216" width="16.54296875" style="343" customWidth="1"/>
    <col min="9217" max="9217" width="23" style="343" customWidth="1"/>
    <col min="9218" max="9218" width="13.7265625" style="343" customWidth="1"/>
    <col min="9219" max="9469" width="9.1796875" style="343"/>
    <col min="9470" max="9470" width="7" style="343" customWidth="1"/>
    <col min="9471" max="9471" width="26.7265625" style="343" customWidth="1"/>
    <col min="9472" max="9472" width="16.54296875" style="343" customWidth="1"/>
    <col min="9473" max="9473" width="23" style="343" customWidth="1"/>
    <col min="9474" max="9474" width="13.7265625" style="343" customWidth="1"/>
    <col min="9475" max="9725" width="9.1796875" style="343"/>
    <col min="9726" max="9726" width="7" style="343" customWidth="1"/>
    <col min="9727" max="9727" width="26.7265625" style="343" customWidth="1"/>
    <col min="9728" max="9728" width="16.54296875" style="343" customWidth="1"/>
    <col min="9729" max="9729" width="23" style="343" customWidth="1"/>
    <col min="9730" max="9730" width="13.7265625" style="343" customWidth="1"/>
    <col min="9731" max="9981" width="9.1796875" style="343"/>
    <col min="9982" max="9982" width="7" style="343" customWidth="1"/>
    <col min="9983" max="9983" width="26.7265625" style="343" customWidth="1"/>
    <col min="9984" max="9984" width="16.54296875" style="343" customWidth="1"/>
    <col min="9985" max="9985" width="23" style="343" customWidth="1"/>
    <col min="9986" max="9986" width="13.7265625" style="343" customWidth="1"/>
    <col min="9987" max="10237" width="9.1796875" style="343"/>
    <col min="10238" max="10238" width="7" style="343" customWidth="1"/>
    <col min="10239" max="10239" width="26.7265625" style="343" customWidth="1"/>
    <col min="10240" max="10240" width="16.54296875" style="343" customWidth="1"/>
    <col min="10241" max="10241" width="23" style="343" customWidth="1"/>
    <col min="10242" max="10242" width="13.7265625" style="343" customWidth="1"/>
    <col min="10243" max="10493" width="9.1796875" style="343"/>
    <col min="10494" max="10494" width="7" style="343" customWidth="1"/>
    <col min="10495" max="10495" width="26.7265625" style="343" customWidth="1"/>
    <col min="10496" max="10496" width="16.54296875" style="343" customWidth="1"/>
    <col min="10497" max="10497" width="23" style="343" customWidth="1"/>
    <col min="10498" max="10498" width="13.7265625" style="343" customWidth="1"/>
    <col min="10499" max="10749" width="9.1796875" style="343"/>
    <col min="10750" max="10750" width="7" style="343" customWidth="1"/>
    <col min="10751" max="10751" width="26.7265625" style="343" customWidth="1"/>
    <col min="10752" max="10752" width="16.54296875" style="343" customWidth="1"/>
    <col min="10753" max="10753" width="23" style="343" customWidth="1"/>
    <col min="10754" max="10754" width="13.7265625" style="343" customWidth="1"/>
    <col min="10755" max="11005" width="9.1796875" style="343"/>
    <col min="11006" max="11006" width="7" style="343" customWidth="1"/>
    <col min="11007" max="11007" width="26.7265625" style="343" customWidth="1"/>
    <col min="11008" max="11008" width="16.54296875" style="343" customWidth="1"/>
    <col min="11009" max="11009" width="23" style="343" customWidth="1"/>
    <col min="11010" max="11010" width="13.7265625" style="343" customWidth="1"/>
    <col min="11011" max="11261" width="9.1796875" style="343"/>
    <col min="11262" max="11262" width="7" style="343" customWidth="1"/>
    <col min="11263" max="11263" width="26.7265625" style="343" customWidth="1"/>
    <col min="11264" max="11264" width="16.54296875" style="343" customWidth="1"/>
    <col min="11265" max="11265" width="23" style="343" customWidth="1"/>
    <col min="11266" max="11266" width="13.7265625" style="343" customWidth="1"/>
    <col min="11267" max="11517" width="9.1796875" style="343"/>
    <col min="11518" max="11518" width="7" style="343" customWidth="1"/>
    <col min="11519" max="11519" width="26.7265625" style="343" customWidth="1"/>
    <col min="11520" max="11520" width="16.54296875" style="343" customWidth="1"/>
    <col min="11521" max="11521" width="23" style="343" customWidth="1"/>
    <col min="11522" max="11522" width="13.7265625" style="343" customWidth="1"/>
    <col min="11523" max="11773" width="9.1796875" style="343"/>
    <col min="11774" max="11774" width="7" style="343" customWidth="1"/>
    <col min="11775" max="11775" width="26.7265625" style="343" customWidth="1"/>
    <col min="11776" max="11776" width="16.54296875" style="343" customWidth="1"/>
    <col min="11777" max="11777" width="23" style="343" customWidth="1"/>
    <col min="11778" max="11778" width="13.7265625" style="343" customWidth="1"/>
    <col min="11779" max="12029" width="9.1796875" style="343"/>
    <col min="12030" max="12030" width="7" style="343" customWidth="1"/>
    <col min="12031" max="12031" width="26.7265625" style="343" customWidth="1"/>
    <col min="12032" max="12032" width="16.54296875" style="343" customWidth="1"/>
    <col min="12033" max="12033" width="23" style="343" customWidth="1"/>
    <col min="12034" max="12034" width="13.7265625" style="343" customWidth="1"/>
    <col min="12035" max="12285" width="9.1796875" style="343"/>
    <col min="12286" max="12286" width="7" style="343" customWidth="1"/>
    <col min="12287" max="12287" width="26.7265625" style="343" customWidth="1"/>
    <col min="12288" max="12288" width="16.54296875" style="343" customWidth="1"/>
    <col min="12289" max="12289" width="23" style="343" customWidth="1"/>
    <col min="12290" max="12290" width="13.7265625" style="343" customWidth="1"/>
    <col min="12291" max="12541" width="9.1796875" style="343"/>
    <col min="12542" max="12542" width="7" style="343" customWidth="1"/>
    <col min="12543" max="12543" width="26.7265625" style="343" customWidth="1"/>
    <col min="12544" max="12544" width="16.54296875" style="343" customWidth="1"/>
    <col min="12545" max="12545" width="23" style="343" customWidth="1"/>
    <col min="12546" max="12546" width="13.7265625" style="343" customWidth="1"/>
    <col min="12547" max="12797" width="9.1796875" style="343"/>
    <col min="12798" max="12798" width="7" style="343" customWidth="1"/>
    <col min="12799" max="12799" width="26.7265625" style="343" customWidth="1"/>
    <col min="12800" max="12800" width="16.54296875" style="343" customWidth="1"/>
    <col min="12801" max="12801" width="23" style="343" customWidth="1"/>
    <col min="12802" max="12802" width="13.7265625" style="343" customWidth="1"/>
    <col min="12803" max="13053" width="9.1796875" style="343"/>
    <col min="13054" max="13054" width="7" style="343" customWidth="1"/>
    <col min="13055" max="13055" width="26.7265625" style="343" customWidth="1"/>
    <col min="13056" max="13056" width="16.54296875" style="343" customWidth="1"/>
    <col min="13057" max="13057" width="23" style="343" customWidth="1"/>
    <col min="13058" max="13058" width="13.7265625" style="343" customWidth="1"/>
    <col min="13059" max="13309" width="9.1796875" style="343"/>
    <col min="13310" max="13310" width="7" style="343" customWidth="1"/>
    <col min="13311" max="13311" width="26.7265625" style="343" customWidth="1"/>
    <col min="13312" max="13312" width="16.54296875" style="343" customWidth="1"/>
    <col min="13313" max="13313" width="23" style="343" customWidth="1"/>
    <col min="13314" max="13314" width="13.7265625" style="343" customWidth="1"/>
    <col min="13315" max="13565" width="9.1796875" style="343"/>
    <col min="13566" max="13566" width="7" style="343" customWidth="1"/>
    <col min="13567" max="13567" width="26.7265625" style="343" customWidth="1"/>
    <col min="13568" max="13568" width="16.54296875" style="343" customWidth="1"/>
    <col min="13569" max="13569" width="23" style="343" customWidth="1"/>
    <col min="13570" max="13570" width="13.7265625" style="343" customWidth="1"/>
    <col min="13571" max="13821" width="9.1796875" style="343"/>
    <col min="13822" max="13822" width="7" style="343" customWidth="1"/>
    <col min="13823" max="13823" width="26.7265625" style="343" customWidth="1"/>
    <col min="13824" max="13824" width="16.54296875" style="343" customWidth="1"/>
    <col min="13825" max="13825" width="23" style="343" customWidth="1"/>
    <col min="13826" max="13826" width="13.7265625" style="343" customWidth="1"/>
    <col min="13827" max="14077" width="9.1796875" style="343"/>
    <col min="14078" max="14078" width="7" style="343" customWidth="1"/>
    <col min="14079" max="14079" width="26.7265625" style="343" customWidth="1"/>
    <col min="14080" max="14080" width="16.54296875" style="343" customWidth="1"/>
    <col min="14081" max="14081" width="23" style="343" customWidth="1"/>
    <col min="14082" max="14082" width="13.7265625" style="343" customWidth="1"/>
    <col min="14083" max="14333" width="9.1796875" style="343"/>
    <col min="14334" max="14334" width="7" style="343" customWidth="1"/>
    <col min="14335" max="14335" width="26.7265625" style="343" customWidth="1"/>
    <col min="14336" max="14336" width="16.54296875" style="343" customWidth="1"/>
    <col min="14337" max="14337" width="23" style="343" customWidth="1"/>
    <col min="14338" max="14338" width="13.7265625" style="343" customWidth="1"/>
    <col min="14339" max="14589" width="9.1796875" style="343"/>
    <col min="14590" max="14590" width="7" style="343" customWidth="1"/>
    <col min="14591" max="14591" width="26.7265625" style="343" customWidth="1"/>
    <col min="14592" max="14592" width="16.54296875" style="343" customWidth="1"/>
    <col min="14593" max="14593" width="23" style="343" customWidth="1"/>
    <col min="14594" max="14594" width="13.7265625" style="343" customWidth="1"/>
    <col min="14595" max="14845" width="9.1796875" style="343"/>
    <col min="14846" max="14846" width="7" style="343" customWidth="1"/>
    <col min="14847" max="14847" width="26.7265625" style="343" customWidth="1"/>
    <col min="14848" max="14848" width="16.54296875" style="343" customWidth="1"/>
    <col min="14849" max="14849" width="23" style="343" customWidth="1"/>
    <col min="14850" max="14850" width="13.7265625" style="343" customWidth="1"/>
    <col min="14851" max="15101" width="9.1796875" style="343"/>
    <col min="15102" max="15102" width="7" style="343" customWidth="1"/>
    <col min="15103" max="15103" width="26.7265625" style="343" customWidth="1"/>
    <col min="15104" max="15104" width="16.54296875" style="343" customWidth="1"/>
    <col min="15105" max="15105" width="23" style="343" customWidth="1"/>
    <col min="15106" max="15106" width="13.7265625" style="343" customWidth="1"/>
    <col min="15107" max="15357" width="9.1796875" style="343"/>
    <col min="15358" max="15358" width="7" style="343" customWidth="1"/>
    <col min="15359" max="15359" width="26.7265625" style="343" customWidth="1"/>
    <col min="15360" max="15360" width="16.54296875" style="343" customWidth="1"/>
    <col min="15361" max="15361" width="23" style="343" customWidth="1"/>
    <col min="15362" max="15362" width="13.7265625" style="343" customWidth="1"/>
    <col min="15363" max="15613" width="9.1796875" style="343"/>
    <col min="15614" max="15614" width="7" style="343" customWidth="1"/>
    <col min="15615" max="15615" width="26.7265625" style="343" customWidth="1"/>
    <col min="15616" max="15616" width="16.54296875" style="343" customWidth="1"/>
    <col min="15617" max="15617" width="23" style="343" customWidth="1"/>
    <col min="15618" max="15618" width="13.7265625" style="343" customWidth="1"/>
    <col min="15619" max="15869" width="9.1796875" style="343"/>
    <col min="15870" max="15870" width="7" style="343" customWidth="1"/>
    <col min="15871" max="15871" width="26.7265625" style="343" customWidth="1"/>
    <col min="15872" max="15872" width="16.54296875" style="343" customWidth="1"/>
    <col min="15873" max="15873" width="23" style="343" customWidth="1"/>
    <col min="15874" max="15874" width="13.7265625" style="343" customWidth="1"/>
    <col min="15875" max="16125" width="9.1796875" style="343"/>
    <col min="16126" max="16126" width="7" style="343" customWidth="1"/>
    <col min="16127" max="16127" width="26.7265625" style="343" customWidth="1"/>
    <col min="16128" max="16128" width="16.54296875" style="343" customWidth="1"/>
    <col min="16129" max="16129" width="23" style="343" customWidth="1"/>
    <col min="16130" max="16130" width="13.7265625" style="343" customWidth="1"/>
    <col min="16131" max="16384" width="9.1796875" style="343"/>
  </cols>
  <sheetData>
    <row r="1" spans="1:4" ht="14" x14ac:dyDescent="0.3">
      <c r="A1" s="340"/>
      <c r="B1" s="341"/>
      <c r="C1" s="341"/>
      <c r="D1" s="342"/>
    </row>
    <row r="2" spans="1:4" ht="15" customHeight="1" x14ac:dyDescent="0.3">
      <c r="A2" s="879" t="str">
        <f>Contents!A2</f>
        <v>DJA 2023 0208 - ORE Test Rig Enabling</v>
      </c>
      <c r="B2" s="710"/>
      <c r="C2" s="344"/>
      <c r="D2" s="345"/>
    </row>
    <row r="3" spans="1:4" x14ac:dyDescent="0.3">
      <c r="A3" s="346"/>
      <c r="B3" s="456"/>
      <c r="C3" s="348"/>
      <c r="D3" s="349"/>
    </row>
    <row r="4" spans="1:4" x14ac:dyDescent="0.3">
      <c r="A4" s="350"/>
      <c r="B4" s="351" t="s">
        <v>2402</v>
      </c>
      <c r="C4" s="352"/>
      <c r="D4" s="353"/>
    </row>
    <row r="5" spans="1:4" x14ac:dyDescent="0.3">
      <c r="A5" s="350"/>
      <c r="B5" s="347"/>
      <c r="C5" s="352"/>
      <c r="D5" s="353"/>
    </row>
    <row r="6" spans="1:4" x14ac:dyDescent="0.3">
      <c r="A6" s="350"/>
      <c r="B6" s="354" t="s">
        <v>2403</v>
      </c>
      <c r="C6" s="355"/>
      <c r="D6" s="353"/>
    </row>
    <row r="7" spans="1:4" x14ac:dyDescent="0.3">
      <c r="A7" s="350"/>
      <c r="B7" s="347"/>
      <c r="C7" s="352"/>
      <c r="D7" s="353"/>
    </row>
    <row r="8" spans="1:4" x14ac:dyDescent="0.3">
      <c r="A8" s="350"/>
      <c r="B8" s="347" t="s">
        <v>2404</v>
      </c>
      <c r="C8" s="352"/>
      <c r="D8" s="353"/>
    </row>
    <row r="9" spans="1:4" x14ac:dyDescent="0.3">
      <c r="A9" s="350"/>
      <c r="B9" s="347"/>
      <c r="C9" s="352"/>
      <c r="D9" s="353"/>
    </row>
    <row r="10" spans="1:4" ht="40.5" x14ac:dyDescent="0.3">
      <c r="A10" s="350"/>
      <c r="B10" s="347" t="s">
        <v>2405</v>
      </c>
      <c r="C10" s="352"/>
      <c r="D10" s="353"/>
    </row>
    <row r="11" spans="1:4" x14ac:dyDescent="0.3">
      <c r="A11" s="350"/>
      <c r="B11" s="347"/>
      <c r="C11" s="352"/>
      <c r="D11" s="353"/>
    </row>
    <row r="12" spans="1:4" ht="40.5" x14ac:dyDescent="0.3">
      <c r="A12" s="350"/>
      <c r="B12" s="347" t="s">
        <v>2406</v>
      </c>
      <c r="C12" s="352"/>
      <c r="D12" s="353"/>
    </row>
    <row r="13" spans="1:4" x14ac:dyDescent="0.3">
      <c r="A13" s="350"/>
      <c r="B13" s="347"/>
      <c r="C13" s="352"/>
      <c r="D13" s="353"/>
    </row>
    <row r="14" spans="1:4" x14ac:dyDescent="0.3">
      <c r="A14" s="350"/>
      <c r="B14" s="347"/>
      <c r="C14" s="352"/>
      <c r="D14" s="353"/>
    </row>
    <row r="15" spans="1:4" x14ac:dyDescent="0.3">
      <c r="A15" s="350"/>
      <c r="B15" s="347"/>
      <c r="C15" s="352"/>
      <c r="D15" s="353"/>
    </row>
    <row r="16" spans="1:4" x14ac:dyDescent="0.3">
      <c r="A16" s="350"/>
      <c r="B16" s="356"/>
      <c r="C16" s="357"/>
      <c r="D16" s="353"/>
    </row>
    <row r="17" spans="1:4" x14ac:dyDescent="0.3">
      <c r="A17" s="350"/>
      <c r="B17" s="358"/>
      <c r="C17" s="359"/>
      <c r="D17" s="353"/>
    </row>
    <row r="18" spans="1:4" x14ac:dyDescent="0.3">
      <c r="A18" s="350"/>
      <c r="B18" s="358" t="s">
        <v>2407</v>
      </c>
      <c r="C18" s="359"/>
      <c r="D18" s="353">
        <v>2500</v>
      </c>
    </row>
    <row r="19" spans="1:4" x14ac:dyDescent="0.3">
      <c r="A19" s="350"/>
      <c r="B19" s="358"/>
      <c r="C19" s="359"/>
      <c r="D19" s="353"/>
    </row>
    <row r="20" spans="1:4" x14ac:dyDescent="0.3">
      <c r="A20" s="350"/>
      <c r="B20" s="358"/>
      <c r="C20" s="359"/>
      <c r="D20" s="353"/>
    </row>
    <row r="21" spans="1:4" x14ac:dyDescent="0.3">
      <c r="A21" s="350"/>
      <c r="B21" s="358" t="s">
        <v>2408</v>
      </c>
      <c r="C21" s="306">
        <v>0</v>
      </c>
      <c r="D21" s="353">
        <f>D18*C21</f>
        <v>0</v>
      </c>
    </row>
    <row r="22" spans="1:4" x14ac:dyDescent="0.3">
      <c r="A22" s="350"/>
      <c r="B22" s="358"/>
      <c r="C22" s="359"/>
      <c r="D22" s="353"/>
    </row>
    <row r="23" spans="1:4" x14ac:dyDescent="0.3">
      <c r="A23" s="350"/>
      <c r="B23" s="358"/>
      <c r="C23" s="359"/>
      <c r="D23" s="353"/>
    </row>
    <row r="24" spans="1:4" x14ac:dyDescent="0.3">
      <c r="A24" s="350"/>
      <c r="B24" s="358" t="s">
        <v>2409</v>
      </c>
      <c r="C24" s="359"/>
      <c r="D24" s="353">
        <v>1500</v>
      </c>
    </row>
    <row r="25" spans="1:4" x14ac:dyDescent="0.3">
      <c r="A25" s="350"/>
      <c r="B25" s="358"/>
      <c r="C25" s="359"/>
      <c r="D25" s="353"/>
    </row>
    <row r="26" spans="1:4" x14ac:dyDescent="0.3">
      <c r="A26" s="350"/>
      <c r="B26" s="360"/>
      <c r="C26" s="359"/>
      <c r="D26" s="353"/>
    </row>
    <row r="27" spans="1:4" x14ac:dyDescent="0.3">
      <c r="A27" s="350"/>
      <c r="B27" s="358" t="s">
        <v>2408</v>
      </c>
      <c r="C27" s="306">
        <v>0</v>
      </c>
      <c r="D27" s="353">
        <f>D24*C27</f>
        <v>0</v>
      </c>
    </row>
    <row r="28" spans="1:4" x14ac:dyDescent="0.3">
      <c r="A28" s="350"/>
      <c r="B28" s="358"/>
      <c r="C28" s="359"/>
      <c r="D28" s="353"/>
    </row>
    <row r="29" spans="1:4" x14ac:dyDescent="0.3">
      <c r="A29" s="350"/>
      <c r="B29" s="358"/>
      <c r="C29" s="359"/>
      <c r="D29" s="353"/>
    </row>
    <row r="30" spans="1:4" x14ac:dyDescent="0.3">
      <c r="A30" s="350"/>
      <c r="B30" s="358" t="s">
        <v>2410</v>
      </c>
      <c r="C30" s="359"/>
      <c r="D30" s="353">
        <v>1000</v>
      </c>
    </row>
    <row r="31" spans="1:4" x14ac:dyDescent="0.3">
      <c r="A31" s="350"/>
      <c r="B31" s="358"/>
      <c r="C31" s="359"/>
      <c r="D31" s="353"/>
    </row>
    <row r="32" spans="1:4" x14ac:dyDescent="0.3">
      <c r="A32" s="350"/>
      <c r="B32" s="358"/>
      <c r="C32" s="359"/>
      <c r="D32" s="353"/>
    </row>
    <row r="33" spans="1:4" ht="27" x14ac:dyDescent="0.3">
      <c r="A33" s="350"/>
      <c r="B33" s="347" t="s">
        <v>2411</v>
      </c>
      <c r="C33" s="307">
        <v>0</v>
      </c>
      <c r="D33" s="361">
        <f>D30*C33</f>
        <v>0</v>
      </c>
    </row>
    <row r="34" spans="1:4" x14ac:dyDescent="0.3">
      <c r="A34" s="350"/>
      <c r="B34" s="358"/>
      <c r="C34" s="359"/>
      <c r="D34" s="353"/>
    </row>
    <row r="35" spans="1:4" x14ac:dyDescent="0.3">
      <c r="A35" s="350"/>
      <c r="B35" s="358"/>
      <c r="C35" s="359"/>
      <c r="D35" s="353"/>
    </row>
    <row r="36" spans="1:4" x14ac:dyDescent="0.3">
      <c r="A36" s="350"/>
      <c r="B36" s="358"/>
      <c r="C36" s="359"/>
      <c r="D36" s="353"/>
    </row>
    <row r="37" spans="1:4" x14ac:dyDescent="0.3">
      <c r="A37" s="350"/>
      <c r="B37" s="358"/>
      <c r="C37" s="359"/>
      <c r="D37" s="353"/>
    </row>
    <row r="38" spans="1:4" x14ac:dyDescent="0.3">
      <c r="A38" s="350"/>
      <c r="B38" s="358"/>
      <c r="C38" s="359"/>
      <c r="D38" s="353"/>
    </row>
    <row r="39" spans="1:4" x14ac:dyDescent="0.3">
      <c r="A39" s="350"/>
      <c r="B39" s="358"/>
      <c r="C39" s="359"/>
      <c r="D39" s="353"/>
    </row>
    <row r="40" spans="1:4" x14ac:dyDescent="0.3">
      <c r="A40" s="350"/>
      <c r="B40" s="358"/>
      <c r="C40" s="359"/>
      <c r="D40" s="353"/>
    </row>
    <row r="41" spans="1:4" x14ac:dyDescent="0.3">
      <c r="A41" s="350"/>
      <c r="B41" s="358"/>
      <c r="C41" s="359"/>
      <c r="D41" s="353"/>
    </row>
    <row r="42" spans="1:4" x14ac:dyDescent="0.3">
      <c r="A42" s="350"/>
      <c r="B42" s="358"/>
      <c r="C42" s="359"/>
      <c r="D42" s="353"/>
    </row>
    <row r="43" spans="1:4" x14ac:dyDescent="0.3">
      <c r="A43" s="350"/>
      <c r="B43" s="358"/>
      <c r="C43" s="359"/>
      <c r="D43" s="353"/>
    </row>
    <row r="44" spans="1:4" x14ac:dyDescent="0.3">
      <c r="A44" s="350"/>
      <c r="B44" s="358"/>
      <c r="C44" s="359"/>
      <c r="D44" s="353"/>
    </row>
    <row r="45" spans="1:4" x14ac:dyDescent="0.3">
      <c r="A45" s="350"/>
      <c r="B45" s="358"/>
      <c r="C45" s="359"/>
      <c r="D45" s="353"/>
    </row>
    <row r="46" spans="1:4" x14ac:dyDescent="0.3">
      <c r="A46" s="350"/>
      <c r="B46" s="358"/>
      <c r="C46" s="359"/>
      <c r="D46" s="353"/>
    </row>
    <row r="47" spans="1:4" x14ac:dyDescent="0.3">
      <c r="A47" s="350"/>
      <c r="B47" s="358"/>
      <c r="C47" s="359"/>
      <c r="D47" s="353"/>
    </row>
    <row r="48" spans="1:4" x14ac:dyDescent="0.3">
      <c r="A48" s="350"/>
      <c r="B48" s="358"/>
      <c r="C48" s="359"/>
      <c r="D48" s="353"/>
    </row>
    <row r="49" spans="1:4" x14ac:dyDescent="0.3">
      <c r="A49" s="350"/>
      <c r="B49" s="358"/>
      <c r="C49" s="359"/>
      <c r="D49" s="353"/>
    </row>
    <row r="50" spans="1:4" x14ac:dyDescent="0.3">
      <c r="A50" s="350"/>
      <c r="B50" s="358"/>
      <c r="C50" s="359"/>
      <c r="D50" s="353"/>
    </row>
    <row r="51" spans="1:4" x14ac:dyDescent="0.3">
      <c r="A51" s="350"/>
      <c r="B51" s="358"/>
      <c r="C51" s="359"/>
      <c r="D51" s="353"/>
    </row>
    <row r="52" spans="1:4" x14ac:dyDescent="0.3">
      <c r="A52" s="350"/>
      <c r="B52" s="358"/>
      <c r="C52" s="359"/>
      <c r="D52" s="353"/>
    </row>
    <row r="53" spans="1:4" x14ac:dyDescent="0.3">
      <c r="A53" s="350"/>
      <c r="B53" s="358"/>
      <c r="C53" s="359"/>
      <c r="D53" s="353"/>
    </row>
    <row r="54" spans="1:4" x14ac:dyDescent="0.3">
      <c r="A54" s="350"/>
      <c r="B54" s="358"/>
      <c r="C54" s="359"/>
      <c r="D54" s="353"/>
    </row>
    <row r="55" spans="1:4" x14ac:dyDescent="0.3">
      <c r="A55" s="350"/>
      <c r="B55" s="358"/>
      <c r="C55" s="359"/>
      <c r="D55" s="362"/>
    </row>
    <row r="56" spans="1:4" x14ac:dyDescent="0.3">
      <c r="A56" s="363"/>
      <c r="B56" s="364" t="s">
        <v>2412</v>
      </c>
      <c r="C56" s="355"/>
      <c r="D56" s="365">
        <f>SUM(D14:D53)</f>
        <v>5000</v>
      </c>
    </row>
    <row r="57" spans="1:4" x14ac:dyDescent="0.3">
      <c r="A57" s="363"/>
      <c r="B57" s="364"/>
      <c r="C57" s="355"/>
      <c r="D57" s="366"/>
    </row>
    <row r="58" spans="1:4" x14ac:dyDescent="0.3">
      <c r="A58" s="367"/>
      <c r="B58" s="368"/>
      <c r="C58" s="369"/>
      <c r="D58" s="370"/>
    </row>
    <row r="59" spans="1:4" ht="16.5" customHeight="1" x14ac:dyDescent="0.3"/>
  </sheetData>
  <sheetProtection algorithmName="SHA-512" hashValue="0FwceEe4G++Zln+GC24m7a6RcN7hpaMlucdfL/wt8ASOYsJfxU9y+HGvWQcCi6lP6n9QwbeD9GPnj/+L62uebg==" saltValue="NtV98fCMazwnmwwexpqERw==" spinCount="100000" sheet="1" objects="1" scenarios="1"/>
  <mergeCells count="1">
    <mergeCell ref="A2:B2"/>
  </mergeCells>
  <pageMargins left="0.70866141732283472" right="0.70866141732283472" top="0.74803149606299213" bottom="0.74803149606299213" header="0.31496062992125984" footer="0.31496062992125984"/>
  <pageSetup paperSize="9" scale="85" fitToHeight="0" orientation="portrait" useFirstPageNumber="1" r:id="rId1"/>
  <headerFooter>
    <oddFooter>&amp;CPage 7 / &amp;P</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876744-0B34-4E80-8E55-ACB85D0553D9}">
  <dimension ref="A1:F59"/>
  <sheetViews>
    <sheetView view="pageBreakPreview" topLeftCell="A10" zoomScaleNormal="100" zoomScaleSheetLayoutView="100" workbookViewId="0">
      <selection activeCell="E24" sqref="E24"/>
    </sheetView>
  </sheetViews>
  <sheetFormatPr defaultRowHeight="14.5" x14ac:dyDescent="0.35"/>
  <cols>
    <col min="1" max="1" width="4.81640625" style="392" customWidth="1"/>
    <col min="2" max="2" width="43.26953125" style="388" customWidth="1"/>
    <col min="3" max="3" width="11.1796875" style="388" customWidth="1"/>
    <col min="4" max="4" width="20.7265625" style="388" customWidth="1"/>
    <col min="5" max="5" width="18" style="388" customWidth="1"/>
    <col min="6" max="6" width="19.1796875" style="407" customWidth="1"/>
  </cols>
  <sheetData>
    <row r="1" spans="1:6" x14ac:dyDescent="0.35">
      <c r="A1" s="340"/>
      <c r="B1" s="341"/>
      <c r="C1" s="341"/>
      <c r="D1" s="341"/>
      <c r="E1" s="342"/>
      <c r="F1" s="130"/>
    </row>
    <row r="2" spans="1:6" ht="18.75" customHeight="1" x14ac:dyDescent="0.35">
      <c r="A2" s="880" t="str">
        <f>Contents!A2</f>
        <v>DJA 2023 0208 - ORE Test Rig Enabling</v>
      </c>
      <c r="B2" s="881"/>
      <c r="C2" s="881"/>
      <c r="D2" s="129"/>
      <c r="E2" s="372"/>
      <c r="F2" s="373"/>
    </row>
    <row r="3" spans="1:6" x14ac:dyDescent="0.35">
      <c r="A3" s="883"/>
      <c r="B3" s="374"/>
      <c r="C3" s="374"/>
      <c r="D3" s="374"/>
      <c r="E3" s="375"/>
      <c r="F3" s="376"/>
    </row>
    <row r="4" spans="1:6" x14ac:dyDescent="0.35">
      <c r="A4" s="884"/>
      <c r="B4" s="378"/>
      <c r="C4" s="378"/>
      <c r="D4" s="378"/>
      <c r="E4" s="379"/>
      <c r="F4" s="380" t="s">
        <v>2413</v>
      </c>
    </row>
    <row r="5" spans="1:6" x14ac:dyDescent="0.35">
      <c r="A5" s="381"/>
      <c r="B5" s="382" t="s">
        <v>2414</v>
      </c>
      <c r="C5" s="383"/>
      <c r="D5" s="383"/>
      <c r="E5" s="383"/>
      <c r="F5" s="384"/>
    </row>
    <row r="6" spans="1:6" ht="10.5" customHeight="1" x14ac:dyDescent="0.35">
      <c r="A6" s="385"/>
      <c r="B6" s="339"/>
      <c r="C6" s="386"/>
      <c r="D6" s="386"/>
      <c r="E6" s="386"/>
      <c r="F6" s="387"/>
    </row>
    <row r="7" spans="1:6" x14ac:dyDescent="0.35">
      <c r="A7" s="381"/>
      <c r="B7" s="386" t="s">
        <v>2415</v>
      </c>
      <c r="C7" s="339"/>
      <c r="E7" s="389"/>
      <c r="F7" s="387"/>
    </row>
    <row r="8" spans="1:6" ht="11.25" customHeight="1" x14ac:dyDescent="0.35">
      <c r="A8" s="381"/>
      <c r="B8" s="386"/>
      <c r="C8" s="339"/>
      <c r="E8" s="389"/>
      <c r="F8" s="387"/>
    </row>
    <row r="9" spans="1:6" ht="15.75" customHeight="1" x14ac:dyDescent="0.35">
      <c r="A9" s="381"/>
      <c r="B9" s="882" t="s">
        <v>2416</v>
      </c>
      <c r="C9" s="882"/>
      <c r="D9" s="882"/>
      <c r="E9" s="389"/>
      <c r="F9" s="387"/>
    </row>
    <row r="10" spans="1:6" ht="11.25" customHeight="1" x14ac:dyDescent="0.35">
      <c r="A10" s="381"/>
      <c r="B10" s="382"/>
      <c r="E10" s="389"/>
      <c r="F10" s="387"/>
    </row>
    <row r="11" spans="1:6" ht="42" x14ac:dyDescent="0.35">
      <c r="A11" s="385">
        <v>100</v>
      </c>
      <c r="B11" s="383" t="s">
        <v>2417</v>
      </c>
      <c r="C11" s="339"/>
      <c r="D11" s="339"/>
      <c r="E11" s="339"/>
      <c r="F11" s="387"/>
    </row>
    <row r="12" spans="1:6" x14ac:dyDescent="0.35">
      <c r="A12" s="377" t="s">
        <v>1595</v>
      </c>
      <c r="B12" s="388" t="s">
        <v>2418</v>
      </c>
      <c r="C12" s="390"/>
      <c r="D12" s="390"/>
      <c r="E12" s="390"/>
      <c r="F12" s="391">
        <v>15000</v>
      </c>
    </row>
    <row r="13" spans="1:6" ht="70" x14ac:dyDescent="0.35">
      <c r="A13" s="385" t="s">
        <v>1595</v>
      </c>
      <c r="B13" s="704" t="s">
        <v>2419</v>
      </c>
      <c r="C13" s="339"/>
      <c r="D13" s="339"/>
      <c r="E13" s="339"/>
      <c r="F13" s="387"/>
    </row>
    <row r="14" spans="1:6" x14ac:dyDescent="0.35">
      <c r="A14" s="385" t="s">
        <v>1595</v>
      </c>
      <c r="B14" s="388" t="s">
        <v>2420</v>
      </c>
      <c r="C14" s="339"/>
      <c r="D14" s="124">
        <v>0</v>
      </c>
      <c r="E14" s="389" t="s">
        <v>2421</v>
      </c>
      <c r="F14" s="387">
        <f>D14*F12/100</f>
        <v>0</v>
      </c>
    </row>
    <row r="15" spans="1:6" ht="12.75" customHeight="1" x14ac:dyDescent="0.35">
      <c r="A15" s="385"/>
      <c r="C15" s="339"/>
      <c r="E15" s="389"/>
      <c r="F15" s="387"/>
    </row>
    <row r="16" spans="1:6" ht="50.25" customHeight="1" x14ac:dyDescent="0.35">
      <c r="A16" s="385">
        <v>110</v>
      </c>
      <c r="B16" s="675" t="s">
        <v>2422</v>
      </c>
      <c r="C16" s="676"/>
      <c r="D16" s="339"/>
      <c r="E16" s="339"/>
      <c r="F16" s="387"/>
    </row>
    <row r="17" spans="1:6" x14ac:dyDescent="0.35">
      <c r="A17" s="377" t="s">
        <v>1595</v>
      </c>
      <c r="B17" s="388" t="s">
        <v>2423</v>
      </c>
      <c r="C17" s="390"/>
      <c r="D17" s="390"/>
      <c r="E17" s="390"/>
      <c r="F17" s="391">
        <v>25000</v>
      </c>
    </row>
    <row r="18" spans="1:6" ht="42" x14ac:dyDescent="0.35">
      <c r="A18" s="385" t="s">
        <v>1595</v>
      </c>
      <c r="B18" s="383" t="s">
        <v>2424</v>
      </c>
      <c r="C18" s="339"/>
      <c r="D18" s="339"/>
      <c r="E18" s="339"/>
      <c r="F18" s="387"/>
    </row>
    <row r="19" spans="1:6" x14ac:dyDescent="0.35">
      <c r="A19" s="385" t="s">
        <v>1595</v>
      </c>
      <c r="B19" s="388" t="s">
        <v>2420</v>
      </c>
      <c r="C19" s="339"/>
      <c r="D19" s="124">
        <v>0</v>
      </c>
      <c r="E19" s="389" t="s">
        <v>2421</v>
      </c>
      <c r="F19" s="387">
        <f>D19*F17/100</f>
        <v>0</v>
      </c>
    </row>
    <row r="20" spans="1:6" x14ac:dyDescent="0.35">
      <c r="A20" s="385"/>
      <c r="C20" s="339"/>
      <c r="D20" s="339"/>
      <c r="E20" s="339"/>
      <c r="F20" s="387"/>
    </row>
    <row r="21" spans="1:6" ht="19.5" customHeight="1" x14ac:dyDescent="0.35">
      <c r="A21" s="385">
        <v>120</v>
      </c>
      <c r="B21" s="388" t="s">
        <v>2425</v>
      </c>
      <c r="C21" s="339"/>
      <c r="D21" s="339"/>
      <c r="E21" s="339"/>
      <c r="F21" s="387"/>
    </row>
    <row r="22" spans="1:6" x14ac:dyDescent="0.35">
      <c r="A22" s="377" t="s">
        <v>1595</v>
      </c>
      <c r="B22" s="388" t="s">
        <v>2423</v>
      </c>
      <c r="C22" s="390"/>
      <c r="D22" s="390"/>
      <c r="E22" s="390"/>
      <c r="F22" s="391">
        <v>25000</v>
      </c>
    </row>
    <row r="23" spans="1:6" x14ac:dyDescent="0.35">
      <c r="A23" s="385" t="s">
        <v>1595</v>
      </c>
      <c r="B23" s="383" t="s">
        <v>2426</v>
      </c>
      <c r="C23" s="339"/>
      <c r="D23" s="339"/>
      <c r="E23" s="339"/>
      <c r="F23" s="387"/>
    </row>
    <row r="24" spans="1:6" x14ac:dyDescent="0.35">
      <c r="A24" s="385" t="s">
        <v>1595</v>
      </c>
      <c r="B24" s="388" t="s">
        <v>2427</v>
      </c>
      <c r="C24" s="339"/>
      <c r="D24" s="339"/>
      <c r="E24" s="339"/>
      <c r="F24" s="387"/>
    </row>
    <row r="25" spans="1:6" x14ac:dyDescent="0.35">
      <c r="A25" s="385"/>
      <c r="C25" s="339"/>
      <c r="D25" s="339"/>
      <c r="E25" s="339"/>
      <c r="F25" s="387"/>
    </row>
    <row r="26" spans="1:6" x14ac:dyDescent="0.35">
      <c r="A26" s="385"/>
      <c r="C26" s="339"/>
      <c r="D26" s="339"/>
      <c r="E26" s="339"/>
      <c r="F26" s="387"/>
    </row>
    <row r="27" spans="1:6" ht="16.5" customHeight="1" x14ac:dyDescent="0.35">
      <c r="A27" s="385"/>
      <c r="C27" s="339"/>
      <c r="D27" s="339"/>
      <c r="E27" s="339"/>
      <c r="F27" s="387"/>
    </row>
    <row r="28" spans="1:6" x14ac:dyDescent="0.35">
      <c r="A28" s="385"/>
      <c r="C28" s="339"/>
      <c r="D28" s="339"/>
      <c r="E28" s="339"/>
      <c r="F28" s="387"/>
    </row>
    <row r="29" spans="1:6" x14ac:dyDescent="0.35">
      <c r="A29" s="385"/>
      <c r="C29" s="339"/>
      <c r="D29" s="339"/>
      <c r="E29" s="339"/>
      <c r="F29" s="387"/>
    </row>
    <row r="30" spans="1:6" x14ac:dyDescent="0.35">
      <c r="A30" s="385"/>
      <c r="C30" s="339"/>
      <c r="D30" s="339"/>
      <c r="E30" s="339"/>
      <c r="F30" s="387"/>
    </row>
    <row r="31" spans="1:6" x14ac:dyDescent="0.35">
      <c r="A31" s="385"/>
      <c r="C31" s="339"/>
      <c r="D31" s="339"/>
      <c r="E31" s="339"/>
      <c r="F31" s="387"/>
    </row>
    <row r="32" spans="1:6" x14ac:dyDescent="0.35">
      <c r="A32" s="385"/>
      <c r="C32" s="339"/>
      <c r="D32" s="339"/>
      <c r="E32" s="339"/>
      <c r="F32" s="387"/>
    </row>
    <row r="33" spans="1:6" x14ac:dyDescent="0.35">
      <c r="A33" s="385"/>
      <c r="C33" s="339"/>
      <c r="D33" s="339"/>
      <c r="E33" s="339"/>
      <c r="F33" s="387"/>
    </row>
    <row r="34" spans="1:6" x14ac:dyDescent="0.35">
      <c r="A34" s="385"/>
      <c r="C34" s="339"/>
      <c r="D34" s="339"/>
      <c r="E34" s="339"/>
      <c r="F34" s="387"/>
    </row>
    <row r="35" spans="1:6" x14ac:dyDescent="0.35">
      <c r="A35" s="385"/>
      <c r="C35" s="339"/>
      <c r="D35" s="339"/>
      <c r="E35" s="339"/>
      <c r="F35" s="387"/>
    </row>
    <row r="36" spans="1:6" x14ac:dyDescent="0.35">
      <c r="A36" s="385"/>
      <c r="C36" s="339"/>
      <c r="D36" s="339"/>
      <c r="E36" s="339"/>
      <c r="F36" s="387"/>
    </row>
    <row r="37" spans="1:6" x14ac:dyDescent="0.35">
      <c r="A37" s="385"/>
      <c r="C37" s="339"/>
      <c r="D37" s="339"/>
      <c r="E37" s="339"/>
      <c r="F37" s="387"/>
    </row>
    <row r="38" spans="1:6" x14ac:dyDescent="0.35">
      <c r="A38" s="385"/>
      <c r="C38" s="339"/>
      <c r="D38" s="339"/>
      <c r="E38" s="339"/>
      <c r="F38" s="387"/>
    </row>
    <row r="39" spans="1:6" x14ac:dyDescent="0.35">
      <c r="A39" s="385"/>
      <c r="C39" s="339"/>
      <c r="D39" s="339"/>
      <c r="E39" s="339"/>
      <c r="F39" s="387"/>
    </row>
    <row r="40" spans="1:6" x14ac:dyDescent="0.35">
      <c r="A40" s="385"/>
      <c r="C40" s="339"/>
      <c r="D40" s="339"/>
      <c r="E40" s="339"/>
      <c r="F40" s="387"/>
    </row>
    <row r="41" spans="1:6" x14ac:dyDescent="0.35">
      <c r="A41" s="385"/>
      <c r="C41" s="339"/>
      <c r="D41" s="339"/>
      <c r="E41" s="339"/>
      <c r="F41" s="387"/>
    </row>
    <row r="42" spans="1:6" x14ac:dyDescent="0.35">
      <c r="A42" s="385"/>
      <c r="C42" s="339"/>
      <c r="D42" s="339"/>
      <c r="E42" s="339"/>
      <c r="F42" s="387"/>
    </row>
    <row r="43" spans="1:6" x14ac:dyDescent="0.35">
      <c r="A43" s="385"/>
      <c r="C43" s="339"/>
      <c r="D43" s="339"/>
      <c r="E43" s="339"/>
      <c r="F43" s="387"/>
    </row>
    <row r="44" spans="1:6" x14ac:dyDescent="0.35">
      <c r="A44" s="385"/>
      <c r="C44" s="339"/>
      <c r="D44" s="339"/>
      <c r="E44" s="339"/>
      <c r="F44" s="387"/>
    </row>
    <row r="45" spans="1:6" x14ac:dyDescent="0.35">
      <c r="A45" s="385"/>
      <c r="C45" s="339"/>
      <c r="D45" s="339"/>
      <c r="E45" s="339"/>
      <c r="F45" s="387"/>
    </row>
    <row r="46" spans="1:6" x14ac:dyDescent="0.35">
      <c r="A46" s="385"/>
      <c r="C46" s="339"/>
      <c r="D46" s="339"/>
      <c r="E46" s="339"/>
      <c r="F46" s="387"/>
    </row>
    <row r="47" spans="1:6" x14ac:dyDescent="0.35">
      <c r="A47" s="385"/>
      <c r="C47" s="339"/>
      <c r="D47" s="339"/>
      <c r="E47" s="339"/>
      <c r="F47" s="387"/>
    </row>
    <row r="48" spans="1:6" x14ac:dyDescent="0.35">
      <c r="A48" s="385"/>
      <c r="C48" s="339"/>
      <c r="E48" s="389"/>
      <c r="F48" s="387"/>
    </row>
    <row r="49" spans="1:6" x14ac:dyDescent="0.35">
      <c r="A49" s="385"/>
      <c r="C49" s="339"/>
      <c r="D49" s="339"/>
      <c r="E49" s="339"/>
      <c r="F49" s="387"/>
    </row>
    <row r="50" spans="1:6" x14ac:dyDescent="0.35">
      <c r="A50" s="385"/>
      <c r="C50" s="390"/>
      <c r="D50" s="390"/>
      <c r="E50" s="390"/>
      <c r="F50" s="391"/>
    </row>
    <row r="51" spans="1:6" x14ac:dyDescent="0.35">
      <c r="A51" s="385"/>
      <c r="B51" s="383"/>
      <c r="C51" s="339"/>
      <c r="D51" s="339"/>
      <c r="E51" s="339"/>
      <c r="F51" s="387"/>
    </row>
    <row r="52" spans="1:6" x14ac:dyDescent="0.35">
      <c r="A52" s="385"/>
      <c r="C52" s="339"/>
      <c r="D52" s="339"/>
      <c r="E52" s="339"/>
      <c r="F52" s="387"/>
    </row>
    <row r="53" spans="1:6" ht="7.5" customHeight="1" x14ac:dyDescent="0.35">
      <c r="A53" s="393"/>
      <c r="B53" s="394"/>
      <c r="C53" s="395"/>
      <c r="D53" s="395"/>
      <c r="E53" s="395"/>
      <c r="F53" s="396"/>
    </row>
    <row r="54" spans="1:6" x14ac:dyDescent="0.35">
      <c r="A54" s="393"/>
      <c r="B54" s="382"/>
      <c r="D54" s="339"/>
      <c r="E54" s="397"/>
      <c r="F54" s="384"/>
    </row>
    <row r="55" spans="1:6" ht="15" thickBot="1" x14ac:dyDescent="0.4">
      <c r="A55" s="393"/>
      <c r="B55" s="382" t="s">
        <v>2428</v>
      </c>
      <c r="D55" s="383"/>
      <c r="E55" s="398" t="s">
        <v>2413</v>
      </c>
      <c r="F55" s="399">
        <f>SUM(F8:F51)</f>
        <v>65000</v>
      </c>
    </row>
    <row r="56" spans="1:6" ht="15" thickTop="1" x14ac:dyDescent="0.35">
      <c r="A56" s="400"/>
      <c r="B56" s="401"/>
      <c r="C56" s="401"/>
      <c r="D56" s="401"/>
      <c r="E56" s="402"/>
      <c r="F56" s="403"/>
    </row>
    <row r="57" spans="1:6" x14ac:dyDescent="0.35">
      <c r="A57" s="404"/>
      <c r="C57" s="339"/>
      <c r="E57" s="389"/>
      <c r="F57" s="405"/>
    </row>
    <row r="58" spans="1:6" x14ac:dyDescent="0.35">
      <c r="A58" s="406"/>
      <c r="B58" s="406"/>
      <c r="C58" s="406"/>
      <c r="D58" s="406"/>
      <c r="E58" s="406"/>
      <c r="F58" s="406"/>
    </row>
    <row r="59" spans="1:6" x14ac:dyDescent="0.35">
      <c r="A59" s="406"/>
      <c r="B59" s="406"/>
      <c r="C59" s="406"/>
      <c r="D59" s="406"/>
      <c r="E59" s="406"/>
      <c r="F59" s="406"/>
    </row>
  </sheetData>
  <sheetProtection algorithmName="SHA-512" hashValue="xaGAIebPPC/gobgSa406R/nKtDgCAUxNkJRiLGkrsCZMX/Vf92cpUOzzZ8QD5cf5v4+Ia/iA6EgO8lM01oW18g==" saltValue="jk9KXtLN3or0QppM5LiSLg==" spinCount="100000" sheet="1" objects="1" scenarios="1"/>
  <mergeCells count="3">
    <mergeCell ref="A2:C2"/>
    <mergeCell ref="B9:D9"/>
    <mergeCell ref="A3:A4"/>
  </mergeCells>
  <pageMargins left="0.70866141732283472" right="0.70866141732283472" top="0.74803149606299213" bottom="0.74803149606299213" header="0.31496062992125984" footer="0.31496062992125984"/>
  <pageSetup paperSize="9" scale="74" orientation="portrait" useFirstPageNumber="1" r:id="rId1"/>
  <headerFooter>
    <oddFooter>&amp;CPage 8 / &amp;P</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pageSetUpPr fitToPage="1"/>
  </sheetPr>
  <dimension ref="A1:E48"/>
  <sheetViews>
    <sheetView showGridLines="0" view="pageBreakPreview" topLeftCell="A8" zoomScaleNormal="80" zoomScaleSheetLayoutView="100" workbookViewId="0">
      <selection activeCell="E41" sqref="E41"/>
    </sheetView>
  </sheetViews>
  <sheetFormatPr defaultRowHeight="13.5" x14ac:dyDescent="0.35"/>
  <cols>
    <col min="1" max="1" width="6" style="433" customWidth="1"/>
    <col min="2" max="2" width="30.81640625" style="410" customWidth="1"/>
    <col min="3" max="3" width="35.81640625" style="410" customWidth="1"/>
    <col min="4" max="4" width="18" style="410" customWidth="1"/>
    <col min="5" max="5" width="19.453125" style="434" customWidth="1"/>
    <col min="6" max="6" width="9.1796875" style="410" customWidth="1"/>
    <col min="7" max="258" width="9.1796875" style="410"/>
    <col min="259" max="259" width="5.7265625" style="410" customWidth="1"/>
    <col min="260" max="260" width="77.26953125" style="410" customWidth="1"/>
    <col min="261" max="261" width="12.7265625" style="410" customWidth="1"/>
    <col min="262" max="514" width="9.1796875" style="410"/>
    <col min="515" max="515" width="5.7265625" style="410" customWidth="1"/>
    <col min="516" max="516" width="77.26953125" style="410" customWidth="1"/>
    <col min="517" max="517" width="12.7265625" style="410" customWidth="1"/>
    <col min="518" max="770" width="9.1796875" style="410"/>
    <col min="771" max="771" width="5.7265625" style="410" customWidth="1"/>
    <col min="772" max="772" width="77.26953125" style="410" customWidth="1"/>
    <col min="773" max="773" width="12.7265625" style="410" customWidth="1"/>
    <col min="774" max="1026" width="9.1796875" style="410"/>
    <col min="1027" max="1027" width="5.7265625" style="410" customWidth="1"/>
    <col min="1028" max="1028" width="77.26953125" style="410" customWidth="1"/>
    <col min="1029" max="1029" width="12.7265625" style="410" customWidth="1"/>
    <col min="1030" max="1282" width="9.1796875" style="410"/>
    <col min="1283" max="1283" width="5.7265625" style="410" customWidth="1"/>
    <col min="1284" max="1284" width="77.26953125" style="410" customWidth="1"/>
    <col min="1285" max="1285" width="12.7265625" style="410" customWidth="1"/>
    <col min="1286" max="1538" width="9.1796875" style="410"/>
    <col min="1539" max="1539" width="5.7265625" style="410" customWidth="1"/>
    <col min="1540" max="1540" width="77.26953125" style="410" customWidth="1"/>
    <col min="1541" max="1541" width="12.7265625" style="410" customWidth="1"/>
    <col min="1542" max="1794" width="9.1796875" style="410"/>
    <col min="1795" max="1795" width="5.7265625" style="410" customWidth="1"/>
    <col min="1796" max="1796" width="77.26953125" style="410" customWidth="1"/>
    <col min="1797" max="1797" width="12.7265625" style="410" customWidth="1"/>
    <col min="1798" max="2050" width="9.1796875" style="410"/>
    <col min="2051" max="2051" width="5.7265625" style="410" customWidth="1"/>
    <col min="2052" max="2052" width="77.26953125" style="410" customWidth="1"/>
    <col min="2053" max="2053" width="12.7265625" style="410" customWidth="1"/>
    <col min="2054" max="2306" width="9.1796875" style="410"/>
    <col min="2307" max="2307" width="5.7265625" style="410" customWidth="1"/>
    <col min="2308" max="2308" width="77.26953125" style="410" customWidth="1"/>
    <col min="2309" max="2309" width="12.7265625" style="410" customWidth="1"/>
    <col min="2310" max="2562" width="9.1796875" style="410"/>
    <col min="2563" max="2563" width="5.7265625" style="410" customWidth="1"/>
    <col min="2564" max="2564" width="77.26953125" style="410" customWidth="1"/>
    <col min="2565" max="2565" width="12.7265625" style="410" customWidth="1"/>
    <col min="2566" max="2818" width="9.1796875" style="410"/>
    <col min="2819" max="2819" width="5.7265625" style="410" customWidth="1"/>
    <col min="2820" max="2820" width="77.26953125" style="410" customWidth="1"/>
    <col min="2821" max="2821" width="12.7265625" style="410" customWidth="1"/>
    <col min="2822" max="3074" width="9.1796875" style="410"/>
    <col min="3075" max="3075" width="5.7265625" style="410" customWidth="1"/>
    <col min="3076" max="3076" width="77.26953125" style="410" customWidth="1"/>
    <col min="3077" max="3077" width="12.7265625" style="410" customWidth="1"/>
    <col min="3078" max="3330" width="9.1796875" style="410"/>
    <col min="3331" max="3331" width="5.7265625" style="410" customWidth="1"/>
    <col min="3332" max="3332" width="77.26953125" style="410" customWidth="1"/>
    <col min="3333" max="3333" width="12.7265625" style="410" customWidth="1"/>
    <col min="3334" max="3586" width="9.1796875" style="410"/>
    <col min="3587" max="3587" width="5.7265625" style="410" customWidth="1"/>
    <col min="3588" max="3588" width="77.26953125" style="410" customWidth="1"/>
    <col min="3589" max="3589" width="12.7265625" style="410" customWidth="1"/>
    <col min="3590" max="3842" width="9.1796875" style="410"/>
    <col min="3843" max="3843" width="5.7265625" style="410" customWidth="1"/>
    <col min="3844" max="3844" width="77.26953125" style="410" customWidth="1"/>
    <col min="3845" max="3845" width="12.7265625" style="410" customWidth="1"/>
    <col min="3846" max="4098" width="9.1796875" style="410"/>
    <col min="4099" max="4099" width="5.7265625" style="410" customWidth="1"/>
    <col min="4100" max="4100" width="77.26953125" style="410" customWidth="1"/>
    <col min="4101" max="4101" width="12.7265625" style="410" customWidth="1"/>
    <col min="4102" max="4354" width="9.1796875" style="410"/>
    <col min="4355" max="4355" width="5.7265625" style="410" customWidth="1"/>
    <col min="4356" max="4356" width="77.26953125" style="410" customWidth="1"/>
    <col min="4357" max="4357" width="12.7265625" style="410" customWidth="1"/>
    <col min="4358" max="4610" width="9.1796875" style="410"/>
    <col min="4611" max="4611" width="5.7265625" style="410" customWidth="1"/>
    <col min="4612" max="4612" width="77.26953125" style="410" customWidth="1"/>
    <col min="4613" max="4613" width="12.7265625" style="410" customWidth="1"/>
    <col min="4614" max="4866" width="9.1796875" style="410"/>
    <col min="4867" max="4867" width="5.7265625" style="410" customWidth="1"/>
    <col min="4868" max="4868" width="77.26953125" style="410" customWidth="1"/>
    <col min="4869" max="4869" width="12.7265625" style="410" customWidth="1"/>
    <col min="4870" max="5122" width="9.1796875" style="410"/>
    <col min="5123" max="5123" width="5.7265625" style="410" customWidth="1"/>
    <col min="5124" max="5124" width="77.26953125" style="410" customWidth="1"/>
    <col min="5125" max="5125" width="12.7265625" style="410" customWidth="1"/>
    <col min="5126" max="5378" width="9.1796875" style="410"/>
    <col min="5379" max="5379" width="5.7265625" style="410" customWidth="1"/>
    <col min="5380" max="5380" width="77.26953125" style="410" customWidth="1"/>
    <col min="5381" max="5381" width="12.7265625" style="410" customWidth="1"/>
    <col min="5382" max="5634" width="9.1796875" style="410"/>
    <col min="5635" max="5635" width="5.7265625" style="410" customWidth="1"/>
    <col min="5636" max="5636" width="77.26953125" style="410" customWidth="1"/>
    <col min="5637" max="5637" width="12.7265625" style="410" customWidth="1"/>
    <col min="5638" max="5890" width="9.1796875" style="410"/>
    <col min="5891" max="5891" width="5.7265625" style="410" customWidth="1"/>
    <col min="5892" max="5892" width="77.26953125" style="410" customWidth="1"/>
    <col min="5893" max="5893" width="12.7265625" style="410" customWidth="1"/>
    <col min="5894" max="6146" width="9.1796875" style="410"/>
    <col min="6147" max="6147" width="5.7265625" style="410" customWidth="1"/>
    <col min="6148" max="6148" width="77.26953125" style="410" customWidth="1"/>
    <col min="6149" max="6149" width="12.7265625" style="410" customWidth="1"/>
    <col min="6150" max="6402" width="9.1796875" style="410"/>
    <col min="6403" max="6403" width="5.7265625" style="410" customWidth="1"/>
    <col min="6404" max="6404" width="77.26953125" style="410" customWidth="1"/>
    <col min="6405" max="6405" width="12.7265625" style="410" customWidth="1"/>
    <col min="6406" max="6658" width="9.1796875" style="410"/>
    <col min="6659" max="6659" width="5.7265625" style="410" customWidth="1"/>
    <col min="6660" max="6660" width="77.26953125" style="410" customWidth="1"/>
    <col min="6661" max="6661" width="12.7265625" style="410" customWidth="1"/>
    <col min="6662" max="6914" width="9.1796875" style="410"/>
    <col min="6915" max="6915" width="5.7265625" style="410" customWidth="1"/>
    <col min="6916" max="6916" width="77.26953125" style="410" customWidth="1"/>
    <col min="6917" max="6917" width="12.7265625" style="410" customWidth="1"/>
    <col min="6918" max="7170" width="9.1796875" style="410"/>
    <col min="7171" max="7171" width="5.7265625" style="410" customWidth="1"/>
    <col min="7172" max="7172" width="77.26953125" style="410" customWidth="1"/>
    <col min="7173" max="7173" width="12.7265625" style="410" customWidth="1"/>
    <col min="7174" max="7426" width="9.1796875" style="410"/>
    <col min="7427" max="7427" width="5.7265625" style="410" customWidth="1"/>
    <col min="7428" max="7428" width="77.26953125" style="410" customWidth="1"/>
    <col min="7429" max="7429" width="12.7265625" style="410" customWidth="1"/>
    <col min="7430" max="7682" width="9.1796875" style="410"/>
    <col min="7683" max="7683" width="5.7265625" style="410" customWidth="1"/>
    <col min="7684" max="7684" width="77.26953125" style="410" customWidth="1"/>
    <col min="7685" max="7685" width="12.7265625" style="410" customWidth="1"/>
    <col min="7686" max="7938" width="9.1796875" style="410"/>
    <col min="7939" max="7939" width="5.7265625" style="410" customWidth="1"/>
    <col min="7940" max="7940" width="77.26953125" style="410" customWidth="1"/>
    <col min="7941" max="7941" width="12.7265625" style="410" customWidth="1"/>
    <col min="7942" max="8194" width="9.1796875" style="410"/>
    <col min="8195" max="8195" width="5.7265625" style="410" customWidth="1"/>
    <col min="8196" max="8196" width="77.26953125" style="410" customWidth="1"/>
    <col min="8197" max="8197" width="12.7265625" style="410" customWidth="1"/>
    <col min="8198" max="8450" width="9.1796875" style="410"/>
    <col min="8451" max="8451" width="5.7265625" style="410" customWidth="1"/>
    <col min="8452" max="8452" width="77.26953125" style="410" customWidth="1"/>
    <col min="8453" max="8453" width="12.7265625" style="410" customWidth="1"/>
    <col min="8454" max="8706" width="9.1796875" style="410"/>
    <col min="8707" max="8707" width="5.7265625" style="410" customWidth="1"/>
    <col min="8708" max="8708" width="77.26953125" style="410" customWidth="1"/>
    <col min="8709" max="8709" width="12.7265625" style="410" customWidth="1"/>
    <col min="8710" max="8962" width="9.1796875" style="410"/>
    <col min="8963" max="8963" width="5.7265625" style="410" customWidth="1"/>
    <col min="8964" max="8964" width="77.26953125" style="410" customWidth="1"/>
    <col min="8965" max="8965" width="12.7265625" style="410" customWidth="1"/>
    <col min="8966" max="9218" width="9.1796875" style="410"/>
    <col min="9219" max="9219" width="5.7265625" style="410" customWidth="1"/>
    <col min="9220" max="9220" width="77.26953125" style="410" customWidth="1"/>
    <col min="9221" max="9221" width="12.7265625" style="410" customWidth="1"/>
    <col min="9222" max="9474" width="9.1796875" style="410"/>
    <col min="9475" max="9475" width="5.7265625" style="410" customWidth="1"/>
    <col min="9476" max="9476" width="77.26953125" style="410" customWidth="1"/>
    <col min="9477" max="9477" width="12.7265625" style="410" customWidth="1"/>
    <col min="9478" max="9730" width="9.1796875" style="410"/>
    <col min="9731" max="9731" width="5.7265625" style="410" customWidth="1"/>
    <col min="9732" max="9732" width="77.26953125" style="410" customWidth="1"/>
    <col min="9733" max="9733" width="12.7265625" style="410" customWidth="1"/>
    <col min="9734" max="9986" width="9.1796875" style="410"/>
    <col min="9987" max="9987" width="5.7265625" style="410" customWidth="1"/>
    <col min="9988" max="9988" width="77.26953125" style="410" customWidth="1"/>
    <col min="9989" max="9989" width="12.7265625" style="410" customWidth="1"/>
    <col min="9990" max="10242" width="9.1796875" style="410"/>
    <col min="10243" max="10243" width="5.7265625" style="410" customWidth="1"/>
    <col min="10244" max="10244" width="77.26953125" style="410" customWidth="1"/>
    <col min="10245" max="10245" width="12.7265625" style="410" customWidth="1"/>
    <col min="10246" max="10498" width="9.1796875" style="410"/>
    <col min="10499" max="10499" width="5.7265625" style="410" customWidth="1"/>
    <col min="10500" max="10500" width="77.26953125" style="410" customWidth="1"/>
    <col min="10501" max="10501" width="12.7265625" style="410" customWidth="1"/>
    <col min="10502" max="10754" width="9.1796875" style="410"/>
    <col min="10755" max="10755" width="5.7265625" style="410" customWidth="1"/>
    <col min="10756" max="10756" width="77.26953125" style="410" customWidth="1"/>
    <col min="10757" max="10757" width="12.7265625" style="410" customWidth="1"/>
    <col min="10758" max="11010" width="9.1796875" style="410"/>
    <col min="11011" max="11011" width="5.7265625" style="410" customWidth="1"/>
    <col min="11012" max="11012" width="77.26953125" style="410" customWidth="1"/>
    <col min="11013" max="11013" width="12.7265625" style="410" customWidth="1"/>
    <col min="11014" max="11266" width="9.1796875" style="410"/>
    <col min="11267" max="11267" width="5.7265625" style="410" customWidth="1"/>
    <col min="11268" max="11268" width="77.26953125" style="410" customWidth="1"/>
    <col min="11269" max="11269" width="12.7265625" style="410" customWidth="1"/>
    <col min="11270" max="11522" width="9.1796875" style="410"/>
    <col min="11523" max="11523" width="5.7265625" style="410" customWidth="1"/>
    <col min="11524" max="11524" width="77.26953125" style="410" customWidth="1"/>
    <col min="11525" max="11525" width="12.7265625" style="410" customWidth="1"/>
    <col min="11526" max="11778" width="9.1796875" style="410"/>
    <col min="11779" max="11779" width="5.7265625" style="410" customWidth="1"/>
    <col min="11780" max="11780" width="77.26953125" style="410" customWidth="1"/>
    <col min="11781" max="11781" width="12.7265625" style="410" customWidth="1"/>
    <col min="11782" max="12034" width="9.1796875" style="410"/>
    <col min="12035" max="12035" width="5.7265625" style="410" customWidth="1"/>
    <col min="12036" max="12036" width="77.26953125" style="410" customWidth="1"/>
    <col min="12037" max="12037" width="12.7265625" style="410" customWidth="1"/>
    <col min="12038" max="12290" width="9.1796875" style="410"/>
    <col min="12291" max="12291" width="5.7265625" style="410" customWidth="1"/>
    <col min="12292" max="12292" width="77.26953125" style="410" customWidth="1"/>
    <col min="12293" max="12293" width="12.7265625" style="410" customWidth="1"/>
    <col min="12294" max="12546" width="9.1796875" style="410"/>
    <col min="12547" max="12547" width="5.7265625" style="410" customWidth="1"/>
    <col min="12548" max="12548" width="77.26953125" style="410" customWidth="1"/>
    <col min="12549" max="12549" width="12.7265625" style="410" customWidth="1"/>
    <col min="12550" max="12802" width="9.1796875" style="410"/>
    <col min="12803" max="12803" width="5.7265625" style="410" customWidth="1"/>
    <col min="12804" max="12804" width="77.26953125" style="410" customWidth="1"/>
    <col min="12805" max="12805" width="12.7265625" style="410" customWidth="1"/>
    <col min="12806" max="13058" width="9.1796875" style="410"/>
    <col min="13059" max="13059" width="5.7265625" style="410" customWidth="1"/>
    <col min="13060" max="13060" width="77.26953125" style="410" customWidth="1"/>
    <col min="13061" max="13061" width="12.7265625" style="410" customWidth="1"/>
    <col min="13062" max="13314" width="9.1796875" style="410"/>
    <col min="13315" max="13315" width="5.7265625" style="410" customWidth="1"/>
    <col min="13316" max="13316" width="77.26953125" style="410" customWidth="1"/>
    <col min="13317" max="13317" width="12.7265625" style="410" customWidth="1"/>
    <col min="13318" max="13570" width="9.1796875" style="410"/>
    <col min="13571" max="13571" width="5.7265625" style="410" customWidth="1"/>
    <col min="13572" max="13572" width="77.26953125" style="410" customWidth="1"/>
    <col min="13573" max="13573" width="12.7265625" style="410" customWidth="1"/>
    <col min="13574" max="13826" width="9.1796875" style="410"/>
    <col min="13827" max="13827" width="5.7265625" style="410" customWidth="1"/>
    <col min="13828" max="13828" width="77.26953125" style="410" customWidth="1"/>
    <col min="13829" max="13829" width="12.7265625" style="410" customWidth="1"/>
    <col min="13830" max="14082" width="9.1796875" style="410"/>
    <col min="14083" max="14083" width="5.7265625" style="410" customWidth="1"/>
    <col min="14084" max="14084" width="77.26953125" style="410" customWidth="1"/>
    <col min="14085" max="14085" width="12.7265625" style="410" customWidth="1"/>
    <col min="14086" max="14338" width="9.1796875" style="410"/>
    <col min="14339" max="14339" width="5.7265625" style="410" customWidth="1"/>
    <col min="14340" max="14340" width="77.26953125" style="410" customWidth="1"/>
    <col min="14341" max="14341" width="12.7265625" style="410" customWidth="1"/>
    <col min="14342" max="14594" width="9.1796875" style="410"/>
    <col min="14595" max="14595" width="5.7265625" style="410" customWidth="1"/>
    <col min="14596" max="14596" width="77.26953125" style="410" customWidth="1"/>
    <col min="14597" max="14597" width="12.7265625" style="410" customWidth="1"/>
    <col min="14598" max="14850" width="9.1796875" style="410"/>
    <col min="14851" max="14851" width="5.7265625" style="410" customWidth="1"/>
    <col min="14852" max="14852" width="77.26953125" style="410" customWidth="1"/>
    <col min="14853" max="14853" width="12.7265625" style="410" customWidth="1"/>
    <col min="14854" max="15106" width="9.1796875" style="410"/>
    <col min="15107" max="15107" width="5.7265625" style="410" customWidth="1"/>
    <col min="15108" max="15108" width="77.26953125" style="410" customWidth="1"/>
    <col min="15109" max="15109" width="12.7265625" style="410" customWidth="1"/>
    <col min="15110" max="15362" width="9.1796875" style="410"/>
    <col min="15363" max="15363" width="5.7265625" style="410" customWidth="1"/>
    <col min="15364" max="15364" width="77.26953125" style="410" customWidth="1"/>
    <col min="15365" max="15365" width="12.7265625" style="410" customWidth="1"/>
    <col min="15366" max="15618" width="9.1796875" style="410"/>
    <col min="15619" max="15619" width="5.7265625" style="410" customWidth="1"/>
    <col min="15620" max="15620" width="77.26953125" style="410" customWidth="1"/>
    <col min="15621" max="15621" width="12.7265625" style="410" customWidth="1"/>
    <col min="15622" max="15874" width="9.1796875" style="410"/>
    <col min="15875" max="15875" width="5.7265625" style="410" customWidth="1"/>
    <col min="15876" max="15876" width="77.26953125" style="410" customWidth="1"/>
    <col min="15877" max="15877" width="12.7265625" style="410" customWidth="1"/>
    <col min="15878" max="16130" width="9.1796875" style="410"/>
    <col min="16131" max="16131" width="5.7265625" style="410" customWidth="1"/>
    <col min="16132" max="16132" width="77.26953125" style="410" customWidth="1"/>
    <col min="16133" max="16133" width="12.7265625" style="410" customWidth="1"/>
    <col min="16134" max="16384" width="9.1796875" style="410"/>
  </cols>
  <sheetData>
    <row r="1" spans="1:5" ht="14.25" customHeight="1" x14ac:dyDescent="0.35">
      <c r="A1" s="885"/>
      <c r="B1" s="710"/>
      <c r="C1" s="710"/>
      <c r="D1" s="408"/>
      <c r="E1" s="409"/>
    </row>
    <row r="2" spans="1:5" ht="15" customHeight="1" x14ac:dyDescent="0.35">
      <c r="A2" s="886"/>
      <c r="B2" s="880" t="str">
        <f>Contents!A2</f>
        <v>DJA 2023 0208 - ORE Test Rig Enabling</v>
      </c>
      <c r="C2" s="881"/>
      <c r="D2" s="411"/>
      <c r="E2" s="412"/>
    </row>
    <row r="3" spans="1:5" x14ac:dyDescent="0.35">
      <c r="A3" s="413"/>
      <c r="B3" s="414"/>
      <c r="C3" s="415"/>
      <c r="D3" s="415"/>
      <c r="E3" s="416" t="s">
        <v>2413</v>
      </c>
    </row>
    <row r="4" spans="1:5" ht="19.5" customHeight="1" x14ac:dyDescent="0.35">
      <c r="A4" s="417"/>
      <c r="B4" s="418" t="s">
        <v>2429</v>
      </c>
      <c r="C4" s="419"/>
      <c r="D4" s="419"/>
      <c r="E4" s="420"/>
    </row>
    <row r="5" spans="1:5" x14ac:dyDescent="0.35">
      <c r="A5" s="417"/>
      <c r="B5" s="421"/>
      <c r="C5" s="419"/>
      <c r="D5" s="419"/>
      <c r="E5" s="420"/>
    </row>
    <row r="6" spans="1:5" ht="28.5" customHeight="1" x14ac:dyDescent="0.35">
      <c r="A6" s="417"/>
      <c r="B6" s="418" t="s">
        <v>9</v>
      </c>
      <c r="C6" s="415"/>
      <c r="D6" s="415"/>
      <c r="E6" s="420"/>
    </row>
    <row r="7" spans="1:5" ht="14.25" customHeight="1" x14ac:dyDescent="0.35">
      <c r="A7" s="417"/>
      <c r="B7" s="418"/>
      <c r="C7" s="415"/>
      <c r="D7" s="415"/>
      <c r="E7" s="420"/>
    </row>
    <row r="8" spans="1:5" ht="16.399999999999999" customHeight="1" x14ac:dyDescent="0.35">
      <c r="A8" s="413"/>
      <c r="B8" s="422" t="s">
        <v>2430</v>
      </c>
      <c r="C8" s="419" t="s">
        <v>54</v>
      </c>
      <c r="D8" s="419"/>
      <c r="E8" s="420">
        <f>'Bill No 1 - Prelims'!L453</f>
        <v>0</v>
      </c>
    </row>
    <row r="9" spans="1:5" ht="16.399999999999999" customHeight="1" x14ac:dyDescent="0.35">
      <c r="A9" s="413"/>
      <c r="B9" s="422"/>
      <c r="C9" s="419"/>
      <c r="D9" s="419"/>
      <c r="E9" s="420"/>
    </row>
    <row r="10" spans="1:5" ht="16.399999999999999" customHeight="1" x14ac:dyDescent="0.35">
      <c r="A10" s="413"/>
      <c r="B10" s="422" t="s">
        <v>2431</v>
      </c>
      <c r="C10" s="419" t="s">
        <v>62</v>
      </c>
      <c r="D10" s="419"/>
      <c r="E10" s="420">
        <f>'2 - Enabling Works'!F158</f>
        <v>0</v>
      </c>
    </row>
    <row r="11" spans="1:5" ht="15.75" customHeight="1" x14ac:dyDescent="0.35">
      <c r="A11" s="413"/>
      <c r="B11" s="422"/>
      <c r="C11" s="419"/>
      <c r="D11" s="419"/>
      <c r="E11" s="420"/>
    </row>
    <row r="12" spans="1:5" ht="16.399999999999999" customHeight="1" x14ac:dyDescent="0.35">
      <c r="A12" s="413"/>
      <c r="B12" s="422" t="s">
        <v>2432</v>
      </c>
      <c r="C12" s="419" t="s">
        <v>64</v>
      </c>
      <c r="D12" s="419"/>
      <c r="E12" s="420">
        <f>'3 - Siteworks'!F518</f>
        <v>0</v>
      </c>
    </row>
    <row r="13" spans="1:5" ht="16.5" customHeight="1" x14ac:dyDescent="0.35">
      <c r="A13" s="413"/>
      <c r="B13" s="422"/>
      <c r="C13" s="419"/>
      <c r="D13" s="419"/>
      <c r="E13" s="420"/>
    </row>
    <row r="14" spans="1:5" ht="16.399999999999999" customHeight="1" x14ac:dyDescent="0.35">
      <c r="A14" s="413"/>
      <c r="B14" s="422" t="s">
        <v>2433</v>
      </c>
      <c r="C14" s="419" t="s">
        <v>66</v>
      </c>
      <c r="D14" s="419"/>
      <c r="E14" s="420">
        <f>'4 - External Link Stair'!F108</f>
        <v>0</v>
      </c>
    </row>
    <row r="15" spans="1:5" ht="16.399999999999999" customHeight="1" x14ac:dyDescent="0.35">
      <c r="A15" s="413"/>
      <c r="B15" s="422"/>
      <c r="C15" s="419"/>
      <c r="D15" s="419"/>
      <c r="E15" s="420"/>
    </row>
    <row r="16" spans="1:5" ht="16.399999999999999" customHeight="1" x14ac:dyDescent="0.35">
      <c r="A16" s="423"/>
      <c r="B16" s="422" t="s">
        <v>2434</v>
      </c>
      <c r="C16" s="419" t="s">
        <v>68</v>
      </c>
      <c r="D16" s="419"/>
      <c r="E16" s="420">
        <f>'5 - Drainage'!F145</f>
        <v>0</v>
      </c>
    </row>
    <row r="17" spans="1:5" ht="15.75" customHeight="1" x14ac:dyDescent="0.35">
      <c r="A17" s="423"/>
      <c r="B17" s="422"/>
      <c r="C17" s="419"/>
      <c r="D17" s="419"/>
      <c r="E17" s="420"/>
    </row>
    <row r="18" spans="1:5" ht="16.399999999999999" customHeight="1" x14ac:dyDescent="0.35">
      <c r="A18" s="413"/>
      <c r="B18" s="422" t="s">
        <v>2435</v>
      </c>
      <c r="C18" s="419" t="s">
        <v>70</v>
      </c>
      <c r="D18" s="419"/>
      <c r="E18" s="420">
        <f>'6 - External Services'!F116</f>
        <v>0</v>
      </c>
    </row>
    <row r="19" spans="1:5" ht="15" customHeight="1" x14ac:dyDescent="0.35">
      <c r="A19" s="413"/>
      <c r="B19" s="422"/>
      <c r="C19" s="419"/>
      <c r="D19" s="419"/>
      <c r="E19" s="420"/>
    </row>
    <row r="20" spans="1:5" ht="16.399999999999999" customHeight="1" x14ac:dyDescent="0.35">
      <c r="A20" s="413"/>
      <c r="B20" s="422" t="s">
        <v>2436</v>
      </c>
      <c r="C20" s="419" t="s">
        <v>72</v>
      </c>
      <c r="D20" s="419"/>
      <c r="E20" s="420">
        <f>'Bill No 7 - Dayworks'!D56</f>
        <v>5000</v>
      </c>
    </row>
    <row r="21" spans="1:5" ht="16.5" customHeight="1" x14ac:dyDescent="0.35">
      <c r="A21" s="413"/>
      <c r="B21" s="422"/>
      <c r="C21" s="419"/>
      <c r="D21" s="419"/>
      <c r="E21" s="420"/>
    </row>
    <row r="22" spans="1:5" ht="16.399999999999999" customHeight="1" x14ac:dyDescent="0.35">
      <c r="A22" s="413"/>
      <c r="B22" s="422" t="s">
        <v>2437</v>
      </c>
      <c r="C22" s="419" t="s">
        <v>74</v>
      </c>
      <c r="D22" s="419"/>
      <c r="E22" s="420">
        <f>'Bill No 8- Prov Sums'!F55</f>
        <v>65000</v>
      </c>
    </row>
    <row r="23" spans="1:5" ht="16.5" customHeight="1" x14ac:dyDescent="0.35">
      <c r="A23" s="413"/>
      <c r="B23" s="422"/>
      <c r="C23" s="419"/>
      <c r="D23" s="419"/>
      <c r="E23" s="420"/>
    </row>
    <row r="24" spans="1:5" ht="16.399999999999999" customHeight="1" x14ac:dyDescent="0.35">
      <c r="A24" s="423"/>
      <c r="B24" s="422"/>
      <c r="C24" s="419"/>
      <c r="D24" s="419"/>
      <c r="E24" s="420"/>
    </row>
    <row r="25" spans="1:5" ht="13.5" customHeight="1" x14ac:dyDescent="0.35">
      <c r="A25" s="423"/>
      <c r="B25" s="422"/>
      <c r="C25" s="419"/>
      <c r="D25" s="419"/>
      <c r="E25" s="420"/>
    </row>
    <row r="26" spans="1:5" ht="16.399999999999999" customHeight="1" x14ac:dyDescent="0.35">
      <c r="A26" s="423"/>
      <c r="B26" s="422"/>
      <c r="C26" s="419"/>
      <c r="D26" s="419"/>
      <c r="E26" s="420"/>
    </row>
    <row r="27" spans="1:5" ht="15.75" customHeight="1" x14ac:dyDescent="0.35">
      <c r="A27" s="423"/>
      <c r="B27" s="422"/>
      <c r="C27" s="419"/>
      <c r="D27" s="419"/>
      <c r="E27" s="420"/>
    </row>
    <row r="28" spans="1:5" ht="16.399999999999999" customHeight="1" x14ac:dyDescent="0.35">
      <c r="A28" s="423"/>
      <c r="B28" s="422"/>
      <c r="C28" s="419"/>
      <c r="D28" s="419"/>
      <c r="E28" s="420"/>
    </row>
    <row r="29" spans="1:5" ht="16.399999999999999" customHeight="1" x14ac:dyDescent="0.35">
      <c r="A29" s="423"/>
      <c r="B29" s="422"/>
      <c r="C29" s="419"/>
      <c r="D29" s="419"/>
      <c r="E29" s="420"/>
    </row>
    <row r="30" spans="1:5" ht="16.399999999999999" customHeight="1" x14ac:dyDescent="0.35">
      <c r="A30" s="423"/>
      <c r="B30" s="422"/>
      <c r="C30" s="419"/>
      <c r="D30" s="419"/>
      <c r="E30" s="420"/>
    </row>
    <row r="31" spans="1:5" ht="16.399999999999999" customHeight="1" x14ac:dyDescent="0.35">
      <c r="A31" s="423"/>
      <c r="B31" s="422"/>
      <c r="C31" s="419"/>
      <c r="D31" s="419"/>
      <c r="E31" s="420"/>
    </row>
    <row r="32" spans="1:5" ht="16.399999999999999" customHeight="1" x14ac:dyDescent="0.35">
      <c r="A32" s="423"/>
      <c r="B32" s="422"/>
      <c r="C32" s="419"/>
      <c r="D32" s="419"/>
      <c r="E32" s="420"/>
    </row>
    <row r="33" spans="1:5" ht="16.399999999999999" customHeight="1" x14ac:dyDescent="0.35">
      <c r="A33" s="423"/>
      <c r="B33" s="422"/>
      <c r="C33" s="419"/>
      <c r="D33" s="419"/>
      <c r="E33" s="420"/>
    </row>
    <row r="34" spans="1:5" ht="16.399999999999999" customHeight="1" x14ac:dyDescent="0.35">
      <c r="A34" s="423"/>
      <c r="B34" s="422"/>
      <c r="C34" s="419"/>
      <c r="D34" s="419"/>
      <c r="E34" s="420"/>
    </row>
    <row r="35" spans="1:5" ht="16.399999999999999" customHeight="1" x14ac:dyDescent="0.35">
      <c r="A35" s="423"/>
      <c r="B35" s="422"/>
      <c r="C35" s="419"/>
      <c r="D35" s="419"/>
      <c r="E35" s="420"/>
    </row>
    <row r="36" spans="1:5" ht="16.399999999999999" customHeight="1" x14ac:dyDescent="0.35">
      <c r="A36" s="423"/>
      <c r="B36" s="422"/>
      <c r="C36" s="419"/>
      <c r="D36" s="419"/>
      <c r="E36" s="420"/>
    </row>
    <row r="37" spans="1:5" ht="16.399999999999999" customHeight="1" x14ac:dyDescent="0.35">
      <c r="A37" s="423"/>
      <c r="B37" s="422"/>
      <c r="C37" s="419"/>
      <c r="D37" s="419"/>
      <c r="E37" s="420"/>
    </row>
    <row r="38" spans="1:5" ht="16.399999999999999" customHeight="1" x14ac:dyDescent="0.35">
      <c r="A38" s="423"/>
      <c r="B38" s="422"/>
      <c r="C38" s="419"/>
      <c r="D38" s="419"/>
      <c r="E38" s="420"/>
    </row>
    <row r="39" spans="1:5" ht="16.399999999999999" customHeight="1" x14ac:dyDescent="0.35">
      <c r="A39" s="423"/>
      <c r="B39" s="422"/>
      <c r="C39" s="419"/>
      <c r="D39" s="419"/>
      <c r="E39" s="420"/>
    </row>
    <row r="40" spans="1:5" ht="18" customHeight="1" x14ac:dyDescent="0.35">
      <c r="A40" s="413"/>
      <c r="B40" s="414"/>
      <c r="C40" s="415"/>
      <c r="D40" s="415"/>
      <c r="E40" s="420"/>
    </row>
    <row r="41" spans="1:5" ht="21.75" customHeight="1" thickBot="1" x14ac:dyDescent="0.4">
      <c r="A41" s="413"/>
      <c r="B41" s="424" t="s">
        <v>2438</v>
      </c>
      <c r="C41" s="425" t="s">
        <v>2439</v>
      </c>
      <c r="D41" s="425"/>
      <c r="E41" s="426">
        <f>SUM(E6:E40)</f>
        <v>70000</v>
      </c>
    </row>
    <row r="42" spans="1:5" ht="14" thickTop="1" x14ac:dyDescent="0.35">
      <c r="A42" s="417"/>
      <c r="B42" s="414"/>
      <c r="C42" s="415"/>
      <c r="D42" s="415"/>
      <c r="E42" s="427"/>
    </row>
    <row r="43" spans="1:5" ht="27" customHeight="1" x14ac:dyDescent="0.35">
      <c r="A43" s="417"/>
      <c r="B43" s="887" t="s">
        <v>2440</v>
      </c>
      <c r="C43" s="888"/>
      <c r="D43" s="415"/>
      <c r="E43" s="427"/>
    </row>
    <row r="44" spans="1:5" ht="9.75" customHeight="1" x14ac:dyDescent="0.35">
      <c r="A44" s="417"/>
      <c r="B44" s="887"/>
      <c r="C44" s="888"/>
      <c r="D44" s="415"/>
      <c r="E44" s="427"/>
    </row>
    <row r="45" spans="1:5" ht="12.75" customHeight="1" x14ac:dyDescent="0.35">
      <c r="A45" s="417"/>
      <c r="B45" s="414" t="s">
        <v>150</v>
      </c>
      <c r="C45" s="415"/>
      <c r="D45" s="415"/>
      <c r="E45" s="427"/>
    </row>
    <row r="46" spans="1:5" x14ac:dyDescent="0.35">
      <c r="A46" s="417"/>
      <c r="B46" s="422" t="s">
        <v>20</v>
      </c>
      <c r="C46" s="428"/>
      <c r="D46" s="428"/>
      <c r="E46" s="427"/>
    </row>
    <row r="47" spans="1:5" ht="5.25" customHeight="1" x14ac:dyDescent="0.35">
      <c r="A47" s="429"/>
      <c r="B47" s="430"/>
      <c r="C47" s="431"/>
      <c r="D47" s="431"/>
      <c r="E47" s="432"/>
    </row>
    <row r="48" spans="1:5" ht="10.5" customHeight="1" x14ac:dyDescent="0.35"/>
  </sheetData>
  <sheetProtection algorithmName="SHA-512" hashValue="x6X3Yot/ffTWdhRpu9tPPGb85hdm+moxt665nVCbJQceysNnCVjugd5Agp1ajPtZkUk/DAGqSgX6oG7t9D3bnQ==" saltValue="AWRrPGZ0xN8hFg5UuhF6og==" spinCount="100000" sheet="1" objects="1" scenarios="1"/>
  <mergeCells count="5">
    <mergeCell ref="A1:A2"/>
    <mergeCell ref="B43:C43"/>
    <mergeCell ref="B44:C44"/>
    <mergeCell ref="B1:C1"/>
    <mergeCell ref="B2:C2"/>
  </mergeCells>
  <printOptions horizontalCentered="1"/>
  <pageMargins left="0.19685039370078741" right="0.19685039370078741" top="0.59055118110236227" bottom="0.59055118110236227" header="0.39370078740157483" footer="0.39370078740157483"/>
  <pageSetup paperSize="9" scale="91" fitToHeight="0"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76"/>
  <sheetViews>
    <sheetView view="pageBreakPreview" zoomScaleNormal="100" zoomScaleSheetLayoutView="100" workbookViewId="0">
      <selection activeCell="C15" sqref="C15"/>
    </sheetView>
  </sheetViews>
  <sheetFormatPr defaultRowHeight="14.5" x14ac:dyDescent="0.35"/>
  <cols>
    <col min="1" max="1" width="9.1796875" style="38"/>
    <col min="2" max="2" width="5.26953125" style="38" customWidth="1"/>
    <col min="3" max="3" width="15.54296875" style="53" customWidth="1"/>
    <col min="4" max="4" width="60" style="38" customWidth="1"/>
    <col min="5" max="5" width="29.81640625" style="38" customWidth="1"/>
    <col min="6" max="6" width="3.54296875" style="38" customWidth="1"/>
    <col min="7" max="7" width="13" style="38" customWidth="1"/>
  </cols>
  <sheetData>
    <row r="1" spans="1:7" x14ac:dyDescent="0.35">
      <c r="A1" s="22"/>
      <c r="B1" s="23"/>
      <c r="C1" s="24"/>
      <c r="D1" s="25"/>
      <c r="E1" s="25"/>
      <c r="F1" s="22"/>
      <c r="G1" s="22"/>
    </row>
    <row r="2" spans="1:7" x14ac:dyDescent="0.35">
      <c r="A2" s="129" t="s">
        <v>49</v>
      </c>
      <c r="B2" s="23"/>
      <c r="C2" s="24"/>
      <c r="D2" s="25"/>
      <c r="E2" s="25"/>
      <c r="F2" s="22"/>
      <c r="G2" s="22"/>
    </row>
    <row r="3" spans="1:7" x14ac:dyDescent="0.35">
      <c r="A3" s="22"/>
      <c r="B3" s="23"/>
      <c r="C3" s="24"/>
      <c r="D3" s="25"/>
      <c r="E3" s="25"/>
      <c r="F3" s="22"/>
      <c r="G3" s="22"/>
    </row>
    <row r="4" spans="1:7" x14ac:dyDescent="0.35">
      <c r="A4" s="22"/>
      <c r="B4" s="23"/>
      <c r="C4" s="24"/>
      <c r="D4" s="25"/>
      <c r="E4" s="25"/>
      <c r="F4" s="22"/>
      <c r="G4" s="22"/>
    </row>
    <row r="5" spans="1:7" x14ac:dyDescent="0.35">
      <c r="A5" s="26"/>
      <c r="B5" s="23"/>
      <c r="C5" s="27"/>
      <c r="D5" s="27"/>
      <c r="E5" s="28"/>
      <c r="F5" s="26"/>
      <c r="G5" s="26"/>
    </row>
    <row r="6" spans="1:7" x14ac:dyDescent="0.35">
      <c r="A6" s="29" t="s">
        <v>50</v>
      </c>
      <c r="B6" s="30"/>
      <c r="C6" s="31"/>
      <c r="D6" s="30"/>
      <c r="E6" s="30"/>
      <c r="F6" s="30"/>
      <c r="G6" s="32"/>
    </row>
    <row r="7" spans="1:7" x14ac:dyDescent="0.35">
      <c r="A7" s="33"/>
      <c r="B7" s="33"/>
      <c r="C7" s="34"/>
      <c r="D7" s="33"/>
      <c r="E7" s="33"/>
      <c r="F7" s="33"/>
      <c r="G7" s="33"/>
    </row>
    <row r="8" spans="1:7" x14ac:dyDescent="0.35">
      <c r="A8" s="33"/>
      <c r="B8" s="29"/>
      <c r="C8" s="35" t="s">
        <v>51</v>
      </c>
      <c r="D8" s="30"/>
      <c r="E8" s="30"/>
      <c r="F8" s="30"/>
      <c r="G8" s="32"/>
    </row>
    <row r="9" spans="1:7" x14ac:dyDescent="0.35">
      <c r="A9" s="33"/>
      <c r="B9" s="29"/>
      <c r="C9" s="35"/>
      <c r="D9" s="30"/>
      <c r="E9" s="30"/>
      <c r="F9" s="30"/>
      <c r="G9" s="32"/>
    </row>
    <row r="10" spans="1:7" x14ac:dyDescent="0.35">
      <c r="A10" s="33"/>
      <c r="B10" s="36"/>
      <c r="C10" s="37" t="s">
        <v>52</v>
      </c>
      <c r="D10" s="37"/>
      <c r="F10" s="33"/>
      <c r="G10" s="39"/>
    </row>
    <row r="11" spans="1:7" x14ac:dyDescent="0.35">
      <c r="A11" s="33"/>
      <c r="B11" s="36"/>
      <c r="C11" s="37" t="s">
        <v>53</v>
      </c>
      <c r="D11" s="37"/>
      <c r="F11" s="33"/>
      <c r="G11" s="39"/>
    </row>
    <row r="12" spans="1:7" x14ac:dyDescent="0.35">
      <c r="A12" s="33"/>
      <c r="B12" s="36"/>
      <c r="C12" s="40"/>
      <c r="D12" s="41"/>
      <c r="E12" s="41"/>
      <c r="F12" s="33"/>
      <c r="G12" s="39"/>
    </row>
    <row r="13" spans="1:7" x14ac:dyDescent="0.35">
      <c r="A13" s="33"/>
      <c r="B13" s="29"/>
      <c r="C13" s="35" t="s">
        <v>54</v>
      </c>
      <c r="D13" s="30"/>
      <c r="E13" s="30"/>
      <c r="F13" s="30"/>
      <c r="G13" s="32"/>
    </row>
    <row r="14" spans="1:7" x14ac:dyDescent="0.35">
      <c r="A14" s="33"/>
      <c r="B14" s="29"/>
      <c r="C14" s="35"/>
      <c r="D14" s="30"/>
      <c r="E14" s="30"/>
      <c r="F14" s="30"/>
      <c r="G14" s="32"/>
    </row>
    <row r="15" spans="1:7" s="65" customFormat="1" x14ac:dyDescent="0.35">
      <c r="A15" s="30"/>
      <c r="B15" s="110"/>
      <c r="C15" s="111" t="s">
        <v>55</v>
      </c>
      <c r="D15" s="111"/>
      <c r="E15" s="111"/>
      <c r="F15" s="30"/>
      <c r="G15" s="112"/>
    </row>
    <row r="16" spans="1:7" s="65" customFormat="1" x14ac:dyDescent="0.35">
      <c r="A16" s="30"/>
      <c r="B16" s="30"/>
      <c r="C16" s="111" t="s">
        <v>56</v>
      </c>
      <c r="D16" s="111"/>
      <c r="E16" s="111"/>
      <c r="F16" s="30"/>
      <c r="G16" s="112"/>
    </row>
    <row r="17" spans="1:7" s="65" customFormat="1" x14ac:dyDescent="0.35">
      <c r="A17" s="30"/>
      <c r="B17" s="30"/>
      <c r="C17" s="111" t="s">
        <v>57</v>
      </c>
      <c r="D17" s="111"/>
      <c r="E17" s="111"/>
      <c r="F17" s="30"/>
      <c r="G17" s="112"/>
    </row>
    <row r="18" spans="1:7" s="65" customFormat="1" x14ac:dyDescent="0.35">
      <c r="A18" s="30"/>
      <c r="B18" s="30"/>
      <c r="C18" s="111" t="s">
        <v>58</v>
      </c>
      <c r="D18" s="111"/>
      <c r="E18" s="111"/>
      <c r="F18" s="30"/>
      <c r="G18" s="112"/>
    </row>
    <row r="19" spans="1:7" s="65" customFormat="1" x14ac:dyDescent="0.35">
      <c r="A19" s="30"/>
      <c r="B19" s="30"/>
      <c r="C19" s="111" t="s">
        <v>59</v>
      </c>
      <c r="D19" s="111"/>
      <c r="E19" s="111"/>
      <c r="F19" s="114"/>
      <c r="G19" s="112"/>
    </row>
    <row r="20" spans="1:7" s="65" customFormat="1" x14ac:dyDescent="0.35">
      <c r="A20" s="30"/>
      <c r="B20" s="30"/>
      <c r="C20" s="113"/>
      <c r="D20" s="111"/>
      <c r="E20" s="111"/>
      <c r="F20" s="114"/>
      <c r="G20" s="112"/>
    </row>
    <row r="21" spans="1:7" s="65" customFormat="1" x14ac:dyDescent="0.35">
      <c r="A21" s="30"/>
      <c r="B21" s="30"/>
      <c r="C21" s="115"/>
      <c r="D21" s="116"/>
      <c r="E21" s="116"/>
      <c r="F21" s="114"/>
      <c r="G21" s="112"/>
    </row>
    <row r="22" spans="1:7" s="65" customFormat="1" x14ac:dyDescent="0.35">
      <c r="A22" s="30"/>
      <c r="B22" s="29"/>
      <c r="C22" s="35" t="s">
        <v>9</v>
      </c>
      <c r="D22" s="30"/>
      <c r="E22" s="30"/>
      <c r="F22" s="30"/>
      <c r="G22" s="30"/>
    </row>
    <row r="23" spans="1:7" s="65" customFormat="1" x14ac:dyDescent="0.35">
      <c r="A23" s="30"/>
      <c r="B23" s="29"/>
      <c r="C23" s="35"/>
      <c r="D23" s="30"/>
      <c r="E23" s="30"/>
      <c r="F23" s="30"/>
      <c r="G23" s="30"/>
    </row>
    <row r="24" spans="1:7" s="65" customFormat="1" x14ac:dyDescent="0.35">
      <c r="A24" s="30"/>
      <c r="B24" s="29"/>
      <c r="C24" s="117" t="s">
        <v>60</v>
      </c>
      <c r="D24" s="108" t="s">
        <v>54</v>
      </c>
      <c r="E24" s="118"/>
      <c r="F24" s="30"/>
      <c r="G24" s="30"/>
    </row>
    <row r="25" spans="1:7" s="65" customFormat="1" x14ac:dyDescent="0.35">
      <c r="A25" s="30"/>
      <c r="B25" s="29"/>
      <c r="C25" s="117" t="s">
        <v>61</v>
      </c>
      <c r="D25" s="108" t="s">
        <v>62</v>
      </c>
      <c r="E25" s="118"/>
      <c r="F25" s="30"/>
      <c r="G25" s="30"/>
    </row>
    <row r="26" spans="1:7" s="65" customFormat="1" x14ac:dyDescent="0.35">
      <c r="A26" s="30"/>
      <c r="B26" s="29"/>
      <c r="C26" s="117" t="s">
        <v>63</v>
      </c>
      <c r="D26" s="108" t="s">
        <v>64</v>
      </c>
      <c r="E26" s="118"/>
      <c r="F26" s="30"/>
      <c r="G26" s="30"/>
    </row>
    <row r="27" spans="1:7" s="65" customFormat="1" x14ac:dyDescent="0.35">
      <c r="A27" s="30"/>
      <c r="B27" s="29"/>
      <c r="C27" s="117" t="s">
        <v>65</v>
      </c>
      <c r="D27" s="108" t="s">
        <v>66</v>
      </c>
      <c r="E27" s="118"/>
      <c r="F27" s="30"/>
      <c r="G27" s="30"/>
    </row>
    <row r="28" spans="1:7" s="65" customFormat="1" ht="18" customHeight="1" x14ac:dyDescent="0.35">
      <c r="A28" s="30"/>
      <c r="B28" s="29"/>
      <c r="C28" s="117" t="s">
        <v>67</v>
      </c>
      <c r="D28" s="108" t="s">
        <v>68</v>
      </c>
      <c r="E28" s="118"/>
      <c r="F28" s="30"/>
      <c r="G28" s="30"/>
    </row>
    <row r="29" spans="1:7" s="65" customFormat="1" x14ac:dyDescent="0.35">
      <c r="A29" s="30"/>
      <c r="B29" s="29"/>
      <c r="C29" s="117" t="s">
        <v>69</v>
      </c>
      <c r="D29" s="108" t="s">
        <v>70</v>
      </c>
      <c r="E29" s="118"/>
      <c r="F29" s="30"/>
      <c r="G29" s="30"/>
    </row>
    <row r="30" spans="1:7" s="65" customFormat="1" x14ac:dyDescent="0.35">
      <c r="A30" s="30"/>
      <c r="B30" s="29"/>
      <c r="C30" s="117" t="s">
        <v>71</v>
      </c>
      <c r="D30" s="108" t="s">
        <v>72</v>
      </c>
      <c r="E30" s="118"/>
      <c r="F30" s="30"/>
      <c r="G30" s="30"/>
    </row>
    <row r="31" spans="1:7" s="65" customFormat="1" x14ac:dyDescent="0.35">
      <c r="A31" s="30"/>
      <c r="B31" s="29"/>
      <c r="C31" s="117" t="s">
        <v>73</v>
      </c>
      <c r="D31" s="108" t="s">
        <v>74</v>
      </c>
      <c r="E31" s="118"/>
      <c r="F31" s="30"/>
      <c r="G31" s="30"/>
    </row>
    <row r="32" spans="1:7" s="65" customFormat="1" x14ac:dyDescent="0.35">
      <c r="A32" s="30"/>
      <c r="B32" s="29"/>
      <c r="C32" s="117"/>
      <c r="D32" s="108"/>
      <c r="E32" s="118"/>
      <c r="F32" s="30"/>
      <c r="G32" s="30"/>
    </row>
    <row r="33" spans="1:7" s="65" customFormat="1" ht="18.75" customHeight="1" x14ac:dyDescent="0.35">
      <c r="A33" s="30"/>
      <c r="B33" s="29"/>
      <c r="C33" s="117"/>
      <c r="D33" s="108"/>
      <c r="E33" s="118"/>
      <c r="F33" s="30"/>
      <c r="G33" s="30"/>
    </row>
    <row r="34" spans="1:7" s="65" customFormat="1" ht="15.75" customHeight="1" x14ac:dyDescent="0.35">
      <c r="A34" s="30"/>
      <c r="B34" s="29"/>
      <c r="C34" s="117"/>
      <c r="D34" s="108"/>
      <c r="E34" s="118"/>
      <c r="F34" s="30"/>
      <c r="G34" s="30"/>
    </row>
    <row r="35" spans="1:7" s="65" customFormat="1" ht="18" customHeight="1" x14ac:dyDescent="0.35">
      <c r="A35" s="30"/>
      <c r="B35" s="29"/>
      <c r="C35" s="117"/>
      <c r="D35" s="108"/>
      <c r="E35" s="118"/>
      <c r="F35" s="30"/>
      <c r="G35" s="30"/>
    </row>
    <row r="36" spans="1:7" s="65" customFormat="1" ht="21" customHeight="1" x14ac:dyDescent="0.35">
      <c r="A36" s="30"/>
      <c r="B36" s="29"/>
      <c r="C36" s="117"/>
      <c r="D36" s="108"/>
      <c r="E36" s="118"/>
      <c r="F36" s="30"/>
      <c r="G36" s="30"/>
    </row>
    <row r="37" spans="1:7" s="65" customFormat="1" x14ac:dyDescent="0.35">
      <c r="A37" s="30"/>
      <c r="B37" s="29"/>
      <c r="C37" s="117"/>
      <c r="D37" s="108"/>
      <c r="E37" s="118"/>
      <c r="F37" s="30"/>
      <c r="G37" s="30"/>
    </row>
    <row r="38" spans="1:7" s="65" customFormat="1" ht="17.25" customHeight="1" x14ac:dyDescent="0.35">
      <c r="A38" s="30"/>
      <c r="B38" s="29"/>
      <c r="C38" s="117"/>
      <c r="D38" s="108"/>
      <c r="E38" s="118"/>
      <c r="F38" s="30"/>
      <c r="G38" s="30"/>
    </row>
    <row r="39" spans="1:7" s="65" customFormat="1" x14ac:dyDescent="0.35">
      <c r="A39" s="30"/>
      <c r="B39" s="29"/>
      <c r="C39" s="117"/>
      <c r="D39" s="108"/>
      <c r="E39" s="118"/>
      <c r="F39" s="30"/>
      <c r="G39" s="30"/>
    </row>
    <row r="40" spans="1:7" s="65" customFormat="1" x14ac:dyDescent="0.35">
      <c r="A40" s="30"/>
      <c r="B40" s="29"/>
      <c r="C40" s="117"/>
      <c r="D40" s="108"/>
      <c r="E40" s="118"/>
      <c r="F40" s="30"/>
      <c r="G40" s="30"/>
    </row>
    <row r="41" spans="1:7" s="65" customFormat="1" x14ac:dyDescent="0.35">
      <c r="A41" s="30"/>
      <c r="B41" s="29"/>
      <c r="C41" s="117"/>
      <c r="D41" s="108"/>
      <c r="E41" s="118"/>
      <c r="F41" s="30"/>
      <c r="G41" s="30"/>
    </row>
    <row r="42" spans="1:7" s="65" customFormat="1" x14ac:dyDescent="0.35">
      <c r="A42" s="30"/>
      <c r="B42" s="29"/>
      <c r="C42" s="117"/>
      <c r="D42" s="108"/>
      <c r="E42" s="118"/>
      <c r="F42" s="30"/>
      <c r="G42" s="30"/>
    </row>
    <row r="43" spans="1:7" s="65" customFormat="1" x14ac:dyDescent="0.35">
      <c r="A43" s="30"/>
      <c r="B43" s="29"/>
      <c r="C43" s="117"/>
      <c r="D43" s="108"/>
      <c r="E43" s="118"/>
      <c r="F43" s="30"/>
      <c r="G43" s="30"/>
    </row>
    <row r="44" spans="1:7" s="65" customFormat="1" x14ac:dyDescent="0.35">
      <c r="A44" s="30"/>
      <c r="B44" s="29"/>
      <c r="C44" s="117"/>
      <c r="D44" s="108"/>
      <c r="E44" s="118"/>
      <c r="F44" s="30"/>
      <c r="G44" s="30"/>
    </row>
    <row r="45" spans="1:7" s="65" customFormat="1" x14ac:dyDescent="0.35">
      <c r="A45" s="30"/>
      <c r="B45" s="29"/>
      <c r="C45" s="117"/>
      <c r="D45" s="108"/>
      <c r="E45" s="118"/>
      <c r="F45" s="30"/>
      <c r="G45" s="30"/>
    </row>
    <row r="46" spans="1:7" x14ac:dyDescent="0.35">
      <c r="A46" s="33"/>
      <c r="B46" s="43"/>
      <c r="C46" s="44"/>
      <c r="D46" s="109"/>
      <c r="E46" s="109"/>
      <c r="F46" s="33"/>
      <c r="G46" s="33"/>
    </row>
    <row r="47" spans="1:7" x14ac:dyDescent="0.35">
      <c r="A47" s="33"/>
      <c r="B47" s="36"/>
      <c r="C47" s="45"/>
      <c r="D47" s="109"/>
      <c r="E47" s="109"/>
      <c r="F47" s="33"/>
      <c r="G47" s="39"/>
    </row>
    <row r="48" spans="1:7" x14ac:dyDescent="0.35">
      <c r="A48" s="33"/>
      <c r="B48" s="33"/>
      <c r="C48" s="44"/>
      <c r="D48" s="109"/>
      <c r="E48" s="109"/>
      <c r="F48" s="33"/>
      <c r="G48" s="46"/>
    </row>
    <row r="49" spans="1:7" x14ac:dyDescent="0.35">
      <c r="A49" s="33"/>
      <c r="B49" s="33"/>
      <c r="C49" s="44"/>
      <c r="D49" s="109"/>
      <c r="E49" s="109"/>
      <c r="F49" s="33"/>
      <c r="G49" s="39"/>
    </row>
    <row r="50" spans="1:7" x14ac:dyDescent="0.35">
      <c r="A50" s="33"/>
      <c r="B50" s="33"/>
      <c r="C50" s="49" t="s">
        <v>75</v>
      </c>
      <c r="D50" s="33"/>
      <c r="E50" s="33"/>
      <c r="F50" s="33"/>
      <c r="G50" s="33"/>
    </row>
    <row r="51" spans="1:7" x14ac:dyDescent="0.35">
      <c r="A51" s="33"/>
      <c r="B51" s="33"/>
      <c r="C51" s="49"/>
      <c r="D51" s="33"/>
      <c r="E51" s="33"/>
      <c r="F51" s="33"/>
      <c r="G51" s="33"/>
    </row>
    <row r="52" spans="1:7" x14ac:dyDescent="0.35">
      <c r="A52" s="33"/>
      <c r="B52" s="33"/>
      <c r="C52" s="50"/>
      <c r="D52" s="41"/>
      <c r="E52" s="46"/>
      <c r="F52" s="46"/>
    </row>
    <row r="53" spans="1:7" x14ac:dyDescent="0.35">
      <c r="A53" s="33"/>
      <c r="B53" s="33"/>
      <c r="C53" s="49" t="s">
        <v>76</v>
      </c>
      <c r="D53" s="33"/>
      <c r="E53" s="33"/>
      <c r="F53" s="33"/>
      <c r="G53" s="33"/>
    </row>
    <row r="54" spans="1:7" x14ac:dyDescent="0.35">
      <c r="A54" s="33"/>
      <c r="B54" s="33"/>
      <c r="C54" s="49"/>
      <c r="D54" s="33"/>
      <c r="E54" s="33"/>
      <c r="F54" s="33"/>
      <c r="G54" s="33"/>
    </row>
    <row r="55" spans="1:7" x14ac:dyDescent="0.35">
      <c r="A55" s="33"/>
      <c r="B55" s="33"/>
      <c r="C55" s="50"/>
      <c r="D55" s="41"/>
      <c r="E55" s="41"/>
      <c r="F55" s="33"/>
      <c r="G55" s="39"/>
    </row>
    <row r="56" spans="1:7" x14ac:dyDescent="0.35">
      <c r="A56" s="33"/>
      <c r="B56" s="43"/>
      <c r="C56" s="51"/>
      <c r="D56" s="47"/>
      <c r="E56" s="41"/>
      <c r="F56" s="33"/>
      <c r="G56" s="46"/>
    </row>
    <row r="57" spans="1:7" x14ac:dyDescent="0.35">
      <c r="A57" s="33"/>
      <c r="B57" s="36"/>
      <c r="C57" s="50"/>
      <c r="D57" s="41"/>
      <c r="E57" s="41" t="s">
        <v>77</v>
      </c>
      <c r="F57" s="46"/>
    </row>
    <row r="58" spans="1:7" x14ac:dyDescent="0.35">
      <c r="A58" s="33"/>
      <c r="B58" s="36"/>
      <c r="C58" s="50"/>
      <c r="D58" s="41"/>
      <c r="E58" s="41"/>
      <c r="F58" s="46"/>
    </row>
    <row r="59" spans="1:7" x14ac:dyDescent="0.35">
      <c r="A59" s="33"/>
      <c r="B59" s="36"/>
      <c r="C59" s="50"/>
      <c r="D59" s="41"/>
      <c r="E59" s="41"/>
      <c r="F59" s="33"/>
      <c r="G59" s="39"/>
    </row>
    <row r="60" spans="1:7" x14ac:dyDescent="0.35">
      <c r="A60" s="33"/>
      <c r="B60" s="43"/>
      <c r="C60" s="49"/>
      <c r="D60" s="33"/>
      <c r="E60" s="33"/>
      <c r="F60" s="33"/>
      <c r="G60" s="33"/>
    </row>
    <row r="61" spans="1:7" x14ac:dyDescent="0.35">
      <c r="A61" s="33"/>
      <c r="B61" s="36"/>
      <c r="C61" s="50"/>
      <c r="D61" s="41"/>
      <c r="E61" s="41"/>
      <c r="F61" s="33"/>
      <c r="G61" s="39"/>
    </row>
    <row r="62" spans="1:7" x14ac:dyDescent="0.35">
      <c r="A62" s="33"/>
      <c r="B62" s="33"/>
      <c r="C62" s="51"/>
      <c r="D62" s="47"/>
      <c r="E62" s="41"/>
      <c r="F62" s="33"/>
      <c r="G62" s="46"/>
    </row>
    <row r="63" spans="1:7" x14ac:dyDescent="0.35">
      <c r="A63" s="33"/>
      <c r="B63" s="33"/>
      <c r="C63" s="51"/>
      <c r="D63" s="47"/>
      <c r="E63" s="41"/>
      <c r="F63" s="33"/>
      <c r="G63" s="46"/>
    </row>
    <row r="64" spans="1:7" x14ac:dyDescent="0.35">
      <c r="A64" s="42"/>
      <c r="B64" s="42"/>
      <c r="C64" s="46"/>
      <c r="D64" s="47"/>
      <c r="E64" s="42"/>
      <c r="F64" s="42"/>
      <c r="G64" s="46"/>
    </row>
    <row r="65" spans="1:7" x14ac:dyDescent="0.35">
      <c r="A65" s="33"/>
      <c r="B65" s="33"/>
      <c r="C65" s="51"/>
      <c r="D65" s="47"/>
      <c r="E65" s="41"/>
      <c r="F65" s="33"/>
      <c r="G65" s="46"/>
    </row>
    <row r="66" spans="1:7" x14ac:dyDescent="0.35">
      <c r="A66" s="42"/>
      <c r="B66" s="42"/>
      <c r="C66" s="46"/>
      <c r="D66" s="42"/>
      <c r="E66" s="42"/>
      <c r="F66" s="42"/>
      <c r="G66" s="46"/>
    </row>
    <row r="67" spans="1:7" x14ac:dyDescent="0.35">
      <c r="A67" s="33"/>
      <c r="B67" s="33"/>
      <c r="C67" s="51"/>
      <c r="D67" s="47"/>
      <c r="E67" s="41"/>
      <c r="F67" s="33"/>
      <c r="G67" s="46"/>
    </row>
    <row r="68" spans="1:7" x14ac:dyDescent="0.35">
      <c r="A68" s="42"/>
      <c r="B68" s="42"/>
      <c r="C68" s="46"/>
      <c r="D68" s="42"/>
      <c r="E68" s="42"/>
      <c r="F68" s="42"/>
      <c r="G68" s="46"/>
    </row>
    <row r="69" spans="1:7" x14ac:dyDescent="0.35">
      <c r="A69" s="33"/>
      <c r="B69" s="33"/>
      <c r="C69" s="51"/>
      <c r="D69" s="47"/>
      <c r="E69" s="41"/>
      <c r="F69" s="33"/>
      <c r="G69" s="46"/>
    </row>
    <row r="70" spans="1:7" x14ac:dyDescent="0.35">
      <c r="A70" s="33"/>
      <c r="B70" s="33"/>
      <c r="C70" s="51"/>
      <c r="D70" s="47"/>
      <c r="E70" s="41"/>
      <c r="F70" s="33"/>
      <c r="G70" s="46"/>
    </row>
    <row r="71" spans="1:7" x14ac:dyDescent="0.35">
      <c r="A71" s="33"/>
      <c r="B71" s="33"/>
      <c r="C71" s="51"/>
      <c r="D71" s="47"/>
      <c r="E71" s="41"/>
      <c r="F71" s="33"/>
      <c r="G71" s="46"/>
    </row>
    <row r="72" spans="1:7" x14ac:dyDescent="0.35">
      <c r="A72" s="33"/>
      <c r="B72" s="33"/>
      <c r="C72" s="51"/>
      <c r="D72" s="47"/>
      <c r="E72" s="41"/>
      <c r="F72" s="33"/>
      <c r="G72" s="46"/>
    </row>
    <row r="73" spans="1:7" x14ac:dyDescent="0.35">
      <c r="A73" s="33"/>
      <c r="B73" s="33"/>
      <c r="C73" s="51"/>
      <c r="D73" s="47"/>
      <c r="E73" s="41"/>
      <c r="F73" s="33"/>
      <c r="G73" s="46"/>
    </row>
    <row r="74" spans="1:7" x14ac:dyDescent="0.35">
      <c r="A74" s="33"/>
      <c r="B74" s="33"/>
      <c r="C74" s="51"/>
      <c r="D74" s="47"/>
      <c r="E74" s="41"/>
      <c r="F74" s="33"/>
      <c r="G74" s="46"/>
    </row>
    <row r="75" spans="1:7" x14ac:dyDescent="0.35">
      <c r="A75" s="42"/>
      <c r="B75" s="42"/>
      <c r="C75" s="46"/>
      <c r="D75" s="42"/>
      <c r="E75" s="42"/>
      <c r="F75" s="42"/>
      <c r="G75" s="46"/>
    </row>
    <row r="76" spans="1:7" x14ac:dyDescent="0.35">
      <c r="A76" s="42"/>
      <c r="B76" s="42"/>
      <c r="C76" s="52"/>
      <c r="D76" s="42"/>
      <c r="E76" s="42"/>
      <c r="F76" s="42"/>
      <c r="G76" s="46"/>
    </row>
  </sheetData>
  <sheetProtection algorithmName="SHA-512" hashValue="JRguOeREd7KYaUSL59ZgVRRL0c/70pI5CThDDDv+18tlGAUvwk8n4F0vPV8sUot1I44JvtCoaDqKMAASA5WXpg==" saltValue="emvSrbfi97Vd7CC94yE13g==" spinCount="100000" sheet="1" objects="1" scenarios="1"/>
  <hyperlinks>
    <hyperlink ref="D15:E15" location="'Prelims Part A Info &amp; Rqmts'!A1" display="Preliminaries: Part A - Information and Requirements" xr:uid="{00000000-0004-0000-0100-000002000000}"/>
    <hyperlink ref="D16:E16" location="'Appendix A SoA'!A1" display="Appendix A - Schedule of Contract Amendments" xr:uid="{00000000-0004-0000-0100-000003000000}"/>
    <hyperlink ref="D17:E17" location="'Appendix B PCI'!A1" display="Appendix B - Preconstruction Information" xr:uid="{00000000-0004-0000-0100-000004000000}"/>
    <hyperlink ref="D18:E18" location="'Appendix C Drwg &amp; Spec Register'!A1" display="Appendix C - Drawings and Specification Register" xr:uid="{00000000-0004-0000-0100-000005000000}"/>
    <hyperlink ref="D19:E19" location="'Appendix G Warranties'!A1" display="Appendix G - Warranties &amp; Bonds" xr:uid="{00000000-0004-0000-0100-000009000000}"/>
    <hyperlink ref="C10" location="'Instructions to Tenderers'!A1" display="Instructions to Tenderers" xr:uid="{51A33FDF-EB70-40AB-8E24-449CF79E5BE4}"/>
    <hyperlink ref="C11" location="'Form of Tender'!A1" display="Form of Tender" xr:uid="{404E7BE8-33CC-4B30-A7DA-D92DC02D4EDC}"/>
    <hyperlink ref="C15" location="'Prelims Part A Info &amp; Rqmts'!A1" display="Preliminaries: Part A - Information and Requirements" xr:uid="{2E23D75C-BDD2-41C5-8560-F5271B4B03A0}"/>
    <hyperlink ref="C16" location="'Appendix A SoA'!A1" display="Appendix A - Schedule of Contract Amendments" xr:uid="{8A460474-42A2-4420-A24F-8F475A6F81F9}"/>
    <hyperlink ref="C17" location="'Appendix B PCI'!A1" display="Appendix B - Preconstruction Information" xr:uid="{28D46EC6-728E-40C4-841B-2929F83DC6A9}"/>
    <hyperlink ref="C18" location="'Appendix C Drwg &amp; Spec Register'!A1" display="Appendix C - Drawings and Specification Register" xr:uid="{FBBC354F-8907-4465-976A-183AEC88C528}"/>
    <hyperlink ref="C19" location="'Appendix G Warranties'!A1" display="Appendix G - Warranties &amp; Bonds" xr:uid="{2CE5B397-A746-4D29-9A99-39E2AAB53FAA}"/>
  </hyperlinks>
  <pageMargins left="0.70866141732283472" right="0.11811023622047245" top="0.35433070866141736" bottom="0.35433070866141736" header="0.31496062992125984" footer="0.31496062992125984"/>
  <pageSetup paperSize="9" scale="7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202"/>
  <sheetViews>
    <sheetView view="pageBreakPreview" topLeftCell="A9" zoomScaleNormal="100" zoomScaleSheetLayoutView="100" workbookViewId="0">
      <selection activeCell="B18" sqref="B18"/>
    </sheetView>
  </sheetViews>
  <sheetFormatPr defaultRowHeight="14.5" x14ac:dyDescent="0.35"/>
  <cols>
    <col min="1" max="1" width="24.453125" style="48" customWidth="1"/>
    <col min="2" max="2" width="87.26953125" style="48" customWidth="1"/>
  </cols>
  <sheetData>
    <row r="1" spans="1:2" x14ac:dyDescent="0.35">
      <c r="A1" s="54"/>
      <c r="B1" s="55"/>
    </row>
    <row r="2" spans="1:2" x14ac:dyDescent="0.35">
      <c r="A2" s="710" t="str">
        <f>Contents!A2</f>
        <v>DJA 2023 0208 - ORE Test Rig Enabling</v>
      </c>
      <c r="B2" s="710"/>
    </row>
    <row r="3" spans="1:2" x14ac:dyDescent="0.35">
      <c r="A3" s="129"/>
      <c r="B3" s="55"/>
    </row>
    <row r="4" spans="1:2" x14ac:dyDescent="0.35">
      <c r="A4" s="54"/>
      <c r="B4" s="55"/>
    </row>
    <row r="5" spans="1:2" x14ac:dyDescent="0.35">
      <c r="A5" s="284"/>
      <c r="B5" s="285" t="s">
        <v>78</v>
      </c>
    </row>
    <row r="6" spans="1:2" x14ac:dyDescent="0.35">
      <c r="A6" s="286"/>
      <c r="B6" s="56"/>
    </row>
    <row r="7" spans="1:2" x14ac:dyDescent="0.35">
      <c r="A7" s="286"/>
      <c r="B7" s="56"/>
    </row>
    <row r="8" spans="1:2" ht="28.5" x14ac:dyDescent="0.35">
      <c r="A8" s="287" t="s">
        <v>79</v>
      </c>
      <c r="B8" s="288" t="s">
        <v>80</v>
      </c>
    </row>
    <row r="9" spans="1:2" x14ac:dyDescent="0.35">
      <c r="A9" s="286"/>
      <c r="B9" s="57"/>
    </row>
    <row r="10" spans="1:2" ht="56.5" x14ac:dyDescent="0.35">
      <c r="A10" s="289" t="s">
        <v>81</v>
      </c>
      <c r="B10" s="290" t="s">
        <v>82</v>
      </c>
    </row>
    <row r="11" spans="1:2" x14ac:dyDescent="0.35">
      <c r="A11" s="286"/>
      <c r="B11" s="290"/>
    </row>
    <row r="12" spans="1:2" ht="42" x14ac:dyDescent="0.35">
      <c r="A12" s="287" t="s">
        <v>83</v>
      </c>
      <c r="B12" s="291" t="s">
        <v>84</v>
      </c>
    </row>
    <row r="13" spans="1:2" x14ac:dyDescent="0.35">
      <c r="A13" s="286"/>
      <c r="B13" s="58"/>
    </row>
    <row r="14" spans="1:2" ht="28.5" x14ac:dyDescent="0.35">
      <c r="A14" s="286" t="s">
        <v>85</v>
      </c>
      <c r="B14" s="292" t="s">
        <v>86</v>
      </c>
    </row>
    <row r="15" spans="1:2" x14ac:dyDescent="0.35">
      <c r="A15" s="286"/>
      <c r="B15" s="290"/>
    </row>
    <row r="16" spans="1:2" x14ac:dyDescent="0.35">
      <c r="A16" s="286"/>
      <c r="B16" s="293" t="s">
        <v>87</v>
      </c>
    </row>
    <row r="17" spans="1:5" x14ac:dyDescent="0.35">
      <c r="A17" s="286"/>
      <c r="B17" s="294"/>
    </row>
    <row r="18" spans="1:5" ht="28.5" x14ac:dyDescent="0.35">
      <c r="A18" s="286"/>
      <c r="B18" s="288" t="s">
        <v>88</v>
      </c>
    </row>
    <row r="19" spans="1:5" x14ac:dyDescent="0.35">
      <c r="A19" s="286"/>
      <c r="B19" s="294"/>
    </row>
    <row r="20" spans="1:5" ht="28.5" x14ac:dyDescent="0.35">
      <c r="A20" s="287" t="s">
        <v>89</v>
      </c>
      <c r="B20" s="288" t="s">
        <v>90</v>
      </c>
    </row>
    <row r="21" spans="1:5" x14ac:dyDescent="0.35">
      <c r="A21" s="286"/>
      <c r="B21" s="295"/>
    </row>
    <row r="22" spans="1:5" x14ac:dyDescent="0.35">
      <c r="A22" s="287" t="s">
        <v>91</v>
      </c>
      <c r="B22" s="295" t="s">
        <v>92</v>
      </c>
    </row>
    <row r="23" spans="1:5" x14ac:dyDescent="0.35">
      <c r="A23" s="286"/>
      <c r="B23" s="57"/>
    </row>
    <row r="24" spans="1:5" s="65" customFormat="1" ht="38.25" customHeight="1" x14ac:dyDescent="0.35">
      <c r="A24" s="287" t="s">
        <v>93</v>
      </c>
      <c r="B24" s="296" t="s">
        <v>94</v>
      </c>
      <c r="C24" s="122"/>
      <c r="D24" s="122"/>
      <c r="E24" s="122"/>
    </row>
    <row r="25" spans="1:5" x14ac:dyDescent="0.35">
      <c r="A25" s="286"/>
      <c r="B25" s="56"/>
    </row>
    <row r="26" spans="1:5" x14ac:dyDescent="0.35">
      <c r="A26" s="286" t="s">
        <v>95</v>
      </c>
      <c r="B26" s="294" t="s">
        <v>96</v>
      </c>
    </row>
    <row r="27" spans="1:5" x14ac:dyDescent="0.35">
      <c r="A27" s="286"/>
      <c r="B27" s="294"/>
    </row>
    <row r="28" spans="1:5" x14ac:dyDescent="0.35">
      <c r="A28" s="286"/>
      <c r="B28" s="57"/>
    </row>
    <row r="29" spans="1:5" x14ac:dyDescent="0.35">
      <c r="A29" s="286"/>
      <c r="B29" s="292"/>
    </row>
    <row r="30" spans="1:5" x14ac:dyDescent="0.35">
      <c r="A30" s="56"/>
      <c r="B30" s="292"/>
    </row>
    <row r="31" spans="1:5" x14ac:dyDescent="0.35">
      <c r="A31" s="286"/>
      <c r="B31" s="57"/>
    </row>
    <row r="32" spans="1:5" x14ac:dyDescent="0.35">
      <c r="A32" s="297"/>
      <c r="B32" s="294"/>
    </row>
    <row r="33" spans="1:2" x14ac:dyDescent="0.35">
      <c r="A33" s="298"/>
      <c r="B33" s="58"/>
    </row>
    <row r="34" spans="1:2" x14ac:dyDescent="0.35">
      <c r="A34" s="298"/>
      <c r="B34" s="56"/>
    </row>
    <row r="35" spans="1:2" x14ac:dyDescent="0.35">
      <c r="A35" s="298"/>
      <c r="B35" s="58"/>
    </row>
    <row r="36" spans="1:2" x14ac:dyDescent="0.35">
      <c r="A36" s="56"/>
      <c r="B36" s="58"/>
    </row>
    <row r="37" spans="1:2" x14ac:dyDescent="0.35">
      <c r="A37" s="299"/>
      <c r="B37" s="58"/>
    </row>
    <row r="38" spans="1:2" x14ac:dyDescent="0.35">
      <c r="A38" s="56"/>
      <c r="B38" s="58"/>
    </row>
    <row r="39" spans="1:2" x14ac:dyDescent="0.35">
      <c r="A39" s="56"/>
      <c r="B39" s="58"/>
    </row>
    <row r="40" spans="1:2" x14ac:dyDescent="0.35">
      <c r="A40" s="286"/>
      <c r="B40" s="57"/>
    </row>
    <row r="41" spans="1:2" x14ac:dyDescent="0.35">
      <c r="A41" s="286"/>
      <c r="B41" s="58"/>
    </row>
    <row r="42" spans="1:2" x14ac:dyDescent="0.35">
      <c r="A42" s="286"/>
      <c r="B42" s="57"/>
    </row>
    <row r="43" spans="1:2" x14ac:dyDescent="0.35">
      <c r="A43" s="298"/>
      <c r="B43" s="58"/>
    </row>
    <row r="44" spans="1:2" x14ac:dyDescent="0.35">
      <c r="A44" s="286"/>
      <c r="B44" s="58"/>
    </row>
    <row r="45" spans="1:2" x14ac:dyDescent="0.35">
      <c r="A45" s="286"/>
      <c r="B45" s="57"/>
    </row>
    <row r="46" spans="1:2" x14ac:dyDescent="0.35">
      <c r="A46" s="297"/>
      <c r="B46" s="56"/>
    </row>
    <row r="47" spans="1:2" x14ac:dyDescent="0.35">
      <c r="A47" s="300"/>
      <c r="B47" s="56"/>
    </row>
    <row r="48" spans="1:2" x14ac:dyDescent="0.35">
      <c r="A48" s="301"/>
      <c r="B48" s="56" t="s">
        <v>77</v>
      </c>
    </row>
    <row r="49" spans="1:2" x14ac:dyDescent="0.35">
      <c r="A49" s="297"/>
      <c r="B49" s="56"/>
    </row>
    <row r="50" spans="1:2" x14ac:dyDescent="0.35">
      <c r="A50" s="300"/>
      <c r="B50" s="58"/>
    </row>
    <row r="51" spans="1:2" x14ac:dyDescent="0.35">
      <c r="A51" s="301"/>
      <c r="B51" s="58"/>
    </row>
    <row r="52" spans="1:2" x14ac:dyDescent="0.35">
      <c r="A52" s="301"/>
      <c r="B52" s="56"/>
    </row>
    <row r="53" spans="1:2" x14ac:dyDescent="0.35">
      <c r="A53" s="297"/>
      <c r="B53" s="56"/>
    </row>
    <row r="54" spans="1:2" x14ac:dyDescent="0.35">
      <c r="A54" s="300"/>
      <c r="B54" s="58"/>
    </row>
    <row r="55" spans="1:2" x14ac:dyDescent="0.35">
      <c r="A55" s="301"/>
      <c r="B55" s="58"/>
    </row>
    <row r="56" spans="1:2" x14ac:dyDescent="0.35">
      <c r="A56" s="301"/>
      <c r="B56" s="56"/>
    </row>
    <row r="57" spans="1:2" x14ac:dyDescent="0.35">
      <c r="A57" s="297"/>
      <c r="B57" s="56"/>
    </row>
    <row r="58" spans="1:2" x14ac:dyDescent="0.35">
      <c r="A58" s="300"/>
      <c r="B58" s="56"/>
    </row>
    <row r="59" spans="1:2" x14ac:dyDescent="0.35">
      <c r="A59" s="300"/>
      <c r="B59" s="56"/>
    </row>
    <row r="60" spans="1:2" x14ac:dyDescent="0.35">
      <c r="A60" s="301"/>
      <c r="B60" s="56"/>
    </row>
    <row r="61" spans="1:2" x14ac:dyDescent="0.35">
      <c r="A61" s="301"/>
      <c r="B61" s="56"/>
    </row>
    <row r="62" spans="1:2" x14ac:dyDescent="0.35">
      <c r="A62" s="301"/>
      <c r="B62" s="56"/>
    </row>
    <row r="63" spans="1:2" x14ac:dyDescent="0.35">
      <c r="A63" s="301"/>
      <c r="B63" s="56"/>
    </row>
    <row r="64" spans="1:2" x14ac:dyDescent="0.35">
      <c r="A64" s="301"/>
      <c r="B64" s="56"/>
    </row>
    <row r="65" spans="1:2" x14ac:dyDescent="0.35">
      <c r="A65" s="301"/>
      <c r="B65" s="56"/>
    </row>
    <row r="66" spans="1:2" x14ac:dyDescent="0.35">
      <c r="A66" s="286"/>
      <c r="B66" s="56"/>
    </row>
    <row r="67" spans="1:2" x14ac:dyDescent="0.35">
      <c r="A67" s="286"/>
      <c r="B67" s="56"/>
    </row>
    <row r="68" spans="1:2" x14ac:dyDescent="0.35">
      <c r="A68" s="286"/>
      <c r="B68" s="56"/>
    </row>
    <row r="69" spans="1:2" x14ac:dyDescent="0.35">
      <c r="A69" s="286"/>
      <c r="B69" s="56"/>
    </row>
    <row r="70" spans="1:2" x14ac:dyDescent="0.35">
      <c r="A70" s="286"/>
      <c r="B70" s="56"/>
    </row>
    <row r="71" spans="1:2" x14ac:dyDescent="0.35">
      <c r="A71" s="286"/>
      <c r="B71" s="56"/>
    </row>
    <row r="72" spans="1:2" x14ac:dyDescent="0.35">
      <c r="A72" s="286"/>
      <c r="B72" s="58"/>
    </row>
    <row r="73" spans="1:2" x14ac:dyDescent="0.35">
      <c r="A73" s="286"/>
      <c r="B73" s="58"/>
    </row>
    <row r="74" spans="1:2" x14ac:dyDescent="0.35">
      <c r="A74" s="286"/>
      <c r="B74" s="58"/>
    </row>
    <row r="75" spans="1:2" x14ac:dyDescent="0.35">
      <c r="A75" s="286"/>
      <c r="B75" s="58"/>
    </row>
    <row r="76" spans="1:2" x14ac:dyDescent="0.35">
      <c r="A76" s="286"/>
      <c r="B76" s="58"/>
    </row>
    <row r="77" spans="1:2" x14ac:dyDescent="0.35">
      <c r="A77" s="298"/>
      <c r="B77" s="58"/>
    </row>
    <row r="78" spans="1:2" x14ac:dyDescent="0.35">
      <c r="A78" s="56"/>
      <c r="B78" s="58"/>
    </row>
    <row r="79" spans="1:2" x14ac:dyDescent="0.35">
      <c r="A79" s="56"/>
      <c r="B79" s="58"/>
    </row>
    <row r="80" spans="1:2" x14ac:dyDescent="0.35">
      <c r="A80" s="56"/>
      <c r="B80" s="56"/>
    </row>
    <row r="81" spans="1:2" x14ac:dyDescent="0.35">
      <c r="A81" s="298"/>
      <c r="B81" s="58"/>
    </row>
    <row r="82" spans="1:2" x14ac:dyDescent="0.35">
      <c r="A82" s="56"/>
      <c r="B82" s="58"/>
    </row>
    <row r="83" spans="1:2" x14ac:dyDescent="0.35">
      <c r="A83" s="56"/>
      <c r="B83" s="58"/>
    </row>
    <row r="84" spans="1:2" x14ac:dyDescent="0.35">
      <c r="A84" s="56"/>
      <c r="B84" s="58"/>
    </row>
    <row r="85" spans="1:2" x14ac:dyDescent="0.35">
      <c r="A85" s="56"/>
      <c r="B85" s="56"/>
    </row>
    <row r="86" spans="1:2" x14ac:dyDescent="0.35">
      <c r="A86" s="298"/>
      <c r="B86" s="58"/>
    </row>
    <row r="87" spans="1:2" x14ac:dyDescent="0.35">
      <c r="A87" s="56"/>
      <c r="B87" s="58"/>
    </row>
    <row r="88" spans="1:2" x14ac:dyDescent="0.35">
      <c r="A88" s="56"/>
      <c r="B88" s="56"/>
    </row>
    <row r="89" spans="1:2" x14ac:dyDescent="0.35">
      <c r="A89" s="56"/>
      <c r="B89" s="56"/>
    </row>
    <row r="90" spans="1:2" x14ac:dyDescent="0.35">
      <c r="A90" s="56"/>
      <c r="B90" s="56"/>
    </row>
    <row r="91" spans="1:2" x14ac:dyDescent="0.35">
      <c r="A91" s="56"/>
      <c r="B91" s="56"/>
    </row>
    <row r="92" spans="1:2" x14ac:dyDescent="0.35">
      <c r="A92" s="298"/>
      <c r="B92" s="56"/>
    </row>
    <row r="93" spans="1:2" x14ac:dyDescent="0.35">
      <c r="A93" s="299"/>
      <c r="B93" s="58"/>
    </row>
    <row r="94" spans="1:2" x14ac:dyDescent="0.35">
      <c r="A94" s="56"/>
      <c r="B94" s="58"/>
    </row>
    <row r="95" spans="1:2" x14ac:dyDescent="0.35">
      <c r="A95" s="56"/>
      <c r="B95" s="58"/>
    </row>
    <row r="96" spans="1:2" x14ac:dyDescent="0.35">
      <c r="A96" s="56"/>
      <c r="B96" s="58"/>
    </row>
    <row r="97" spans="1:2" x14ac:dyDescent="0.35">
      <c r="A97" s="56"/>
      <c r="B97" s="58"/>
    </row>
    <row r="98" spans="1:2" x14ac:dyDescent="0.35">
      <c r="A98" s="56"/>
      <c r="B98" s="58"/>
    </row>
    <row r="99" spans="1:2" x14ac:dyDescent="0.35">
      <c r="A99" s="56"/>
      <c r="B99" s="56"/>
    </row>
    <row r="100" spans="1:2" x14ac:dyDescent="0.35">
      <c r="A100" s="56"/>
      <c r="B100" s="56"/>
    </row>
    <row r="101" spans="1:2" x14ac:dyDescent="0.35">
      <c r="A101" s="56"/>
      <c r="B101" s="56"/>
    </row>
    <row r="102" spans="1:2" x14ac:dyDescent="0.35">
      <c r="A102" s="56"/>
      <c r="B102" s="58"/>
    </row>
    <row r="103" spans="1:2" x14ac:dyDescent="0.35">
      <c r="A103" s="56"/>
      <c r="B103" s="58"/>
    </row>
    <row r="104" spans="1:2" x14ac:dyDescent="0.35">
      <c r="A104" s="56"/>
      <c r="B104" s="56"/>
    </row>
    <row r="105" spans="1:2" x14ac:dyDescent="0.35">
      <c r="A105" s="297"/>
      <c r="B105" s="56"/>
    </row>
    <row r="106" spans="1:2" x14ac:dyDescent="0.35">
      <c r="A106" s="299"/>
      <c r="B106" s="56"/>
    </row>
    <row r="107" spans="1:2" x14ac:dyDescent="0.35">
      <c r="A107" s="56"/>
      <c r="B107" s="58"/>
    </row>
    <row r="108" spans="1:2" x14ac:dyDescent="0.35">
      <c r="A108" s="56"/>
      <c r="B108" s="58"/>
    </row>
    <row r="109" spans="1:2" x14ac:dyDescent="0.35">
      <c r="A109" s="56"/>
      <c r="B109" s="58"/>
    </row>
    <row r="110" spans="1:2" x14ac:dyDescent="0.35">
      <c r="A110" s="56"/>
      <c r="B110" s="56"/>
    </row>
    <row r="111" spans="1:2" x14ac:dyDescent="0.35">
      <c r="A111" s="56"/>
      <c r="B111" s="56"/>
    </row>
    <row r="112" spans="1:2" x14ac:dyDescent="0.35">
      <c r="A112" s="56"/>
      <c r="B112" s="56"/>
    </row>
    <row r="113" spans="1:2" x14ac:dyDescent="0.35">
      <c r="A113" s="56"/>
      <c r="B113" s="58"/>
    </row>
    <row r="114" spans="1:2" x14ac:dyDescent="0.35">
      <c r="A114" s="56"/>
      <c r="B114" s="58"/>
    </row>
    <row r="115" spans="1:2" x14ac:dyDescent="0.35">
      <c r="A115" s="56"/>
      <c r="B115" s="58"/>
    </row>
    <row r="116" spans="1:2" x14ac:dyDescent="0.35">
      <c r="A116" s="56"/>
      <c r="B116" s="58"/>
    </row>
    <row r="117" spans="1:2" x14ac:dyDescent="0.35">
      <c r="A117" s="56"/>
      <c r="B117" s="56"/>
    </row>
    <row r="118" spans="1:2" x14ac:dyDescent="0.35">
      <c r="A118" s="56"/>
      <c r="B118" s="56"/>
    </row>
    <row r="119" spans="1:2" x14ac:dyDescent="0.35">
      <c r="A119" s="56"/>
      <c r="B119" s="56"/>
    </row>
    <row r="120" spans="1:2" x14ac:dyDescent="0.35">
      <c r="A120" s="56"/>
      <c r="B120" s="58"/>
    </row>
    <row r="121" spans="1:2" x14ac:dyDescent="0.35">
      <c r="A121" s="56"/>
      <c r="B121" s="58"/>
    </row>
    <row r="122" spans="1:2" x14ac:dyDescent="0.35">
      <c r="A122" s="56"/>
      <c r="B122" s="56"/>
    </row>
    <row r="123" spans="1:2" x14ac:dyDescent="0.35">
      <c r="A123" s="56"/>
      <c r="B123" s="58"/>
    </row>
    <row r="124" spans="1:2" x14ac:dyDescent="0.35">
      <c r="A124" s="56"/>
      <c r="B124" s="58"/>
    </row>
    <row r="125" spans="1:2" x14ac:dyDescent="0.35">
      <c r="A125" s="56"/>
      <c r="B125" s="56"/>
    </row>
    <row r="126" spans="1:2" x14ac:dyDescent="0.35">
      <c r="A126" s="56"/>
      <c r="B126" s="58"/>
    </row>
    <row r="127" spans="1:2" x14ac:dyDescent="0.35">
      <c r="A127" s="56"/>
      <c r="B127" s="58"/>
    </row>
    <row r="128" spans="1:2" x14ac:dyDescent="0.35">
      <c r="A128" s="56"/>
      <c r="B128" s="58"/>
    </row>
    <row r="129" spans="1:2" x14ac:dyDescent="0.35">
      <c r="A129" s="56"/>
      <c r="B129" s="58"/>
    </row>
    <row r="130" spans="1:2" x14ac:dyDescent="0.35">
      <c r="A130" s="56"/>
      <c r="B130" s="56"/>
    </row>
    <row r="131" spans="1:2" x14ac:dyDescent="0.35">
      <c r="A131" s="56"/>
      <c r="B131" s="56"/>
    </row>
    <row r="132" spans="1:2" x14ac:dyDescent="0.35">
      <c r="A132" s="297"/>
      <c r="B132" s="56"/>
    </row>
    <row r="133" spans="1:2" x14ac:dyDescent="0.35">
      <c r="A133" s="299"/>
      <c r="B133" s="58"/>
    </row>
    <row r="134" spans="1:2" x14ac:dyDescent="0.35">
      <c r="A134" s="56"/>
      <c r="B134" s="58"/>
    </row>
    <row r="135" spans="1:2" x14ac:dyDescent="0.35">
      <c r="A135" s="56"/>
      <c r="B135" s="58"/>
    </row>
    <row r="136" spans="1:2" x14ac:dyDescent="0.35">
      <c r="A136" s="56"/>
      <c r="B136" s="58"/>
    </row>
    <row r="137" spans="1:2" x14ac:dyDescent="0.35">
      <c r="A137" s="56"/>
      <c r="B137" s="56"/>
    </row>
    <row r="138" spans="1:2" x14ac:dyDescent="0.35">
      <c r="A138" s="298"/>
      <c r="B138" s="58"/>
    </row>
    <row r="139" spans="1:2" x14ac:dyDescent="0.35">
      <c r="A139" s="298"/>
      <c r="B139" s="58"/>
    </row>
    <row r="140" spans="1:2" x14ac:dyDescent="0.35">
      <c r="A140" s="299"/>
      <c r="B140" s="58"/>
    </row>
    <row r="141" spans="1:2" x14ac:dyDescent="0.35">
      <c r="A141" s="299"/>
      <c r="B141" s="58"/>
    </row>
    <row r="142" spans="1:2" x14ac:dyDescent="0.35">
      <c r="A142" s="299"/>
      <c r="B142" s="58"/>
    </row>
    <row r="143" spans="1:2" x14ac:dyDescent="0.35">
      <c r="A143" s="299"/>
      <c r="B143" s="58"/>
    </row>
    <row r="144" spans="1:2" x14ac:dyDescent="0.35">
      <c r="A144" s="299"/>
      <c r="B144" s="58"/>
    </row>
    <row r="145" spans="1:2" x14ac:dyDescent="0.35">
      <c r="A145" s="299"/>
      <c r="B145" s="58"/>
    </row>
    <row r="146" spans="1:2" x14ac:dyDescent="0.35">
      <c r="A146" s="299"/>
      <c r="B146" s="58"/>
    </row>
    <row r="147" spans="1:2" x14ac:dyDescent="0.35">
      <c r="A147" s="299"/>
      <c r="B147" s="58"/>
    </row>
    <row r="148" spans="1:2" x14ac:dyDescent="0.35">
      <c r="A148" s="56"/>
      <c r="B148" s="58"/>
    </row>
    <row r="149" spans="1:2" x14ac:dyDescent="0.35">
      <c r="A149" s="56"/>
      <c r="B149" s="56"/>
    </row>
    <row r="150" spans="1:2" x14ac:dyDescent="0.35">
      <c r="A150" s="298"/>
      <c r="B150" s="56"/>
    </row>
    <row r="151" spans="1:2" x14ac:dyDescent="0.35">
      <c r="A151" s="299"/>
      <c r="B151" s="58"/>
    </row>
    <row r="152" spans="1:2" x14ac:dyDescent="0.35">
      <c r="A152" s="56"/>
      <c r="B152" s="58"/>
    </row>
    <row r="153" spans="1:2" x14ac:dyDescent="0.35">
      <c r="A153" s="56"/>
      <c r="B153" s="58"/>
    </row>
    <row r="154" spans="1:2" x14ac:dyDescent="0.35">
      <c r="A154" s="298"/>
      <c r="B154" s="58"/>
    </row>
    <row r="155" spans="1:2" x14ac:dyDescent="0.35">
      <c r="A155" s="298"/>
      <c r="B155" s="58"/>
    </row>
    <row r="156" spans="1:2" x14ac:dyDescent="0.35">
      <c r="A156" s="299"/>
      <c r="B156" s="58"/>
    </row>
    <row r="157" spans="1:2" x14ac:dyDescent="0.35">
      <c r="A157" s="299"/>
      <c r="B157" s="58"/>
    </row>
    <row r="158" spans="1:2" x14ac:dyDescent="0.35">
      <c r="A158" s="299"/>
      <c r="B158" s="58"/>
    </row>
    <row r="159" spans="1:2" x14ac:dyDescent="0.35">
      <c r="A159" s="56"/>
      <c r="B159" s="58"/>
    </row>
    <row r="160" spans="1:2" x14ac:dyDescent="0.35">
      <c r="A160" s="56"/>
      <c r="B160" s="58"/>
    </row>
    <row r="161" spans="1:2" x14ac:dyDescent="0.35">
      <c r="A161" s="56"/>
      <c r="B161" s="56"/>
    </row>
    <row r="162" spans="1:2" x14ac:dyDescent="0.35">
      <c r="A162" s="286"/>
      <c r="B162" s="57"/>
    </row>
    <row r="163" spans="1:2" x14ac:dyDescent="0.35">
      <c r="A163" s="59"/>
      <c r="B163" s="302"/>
    </row>
    <row r="164" spans="1:2" x14ac:dyDescent="0.35">
      <c r="A164" s="59"/>
      <c r="B164" s="303"/>
    </row>
    <row r="165" spans="1:2" x14ac:dyDescent="0.35">
      <c r="A165" s="59"/>
      <c r="B165" s="303"/>
    </row>
    <row r="166" spans="1:2" x14ac:dyDescent="0.35">
      <c r="A166" s="59"/>
      <c r="B166" s="303"/>
    </row>
    <row r="167" spans="1:2" x14ac:dyDescent="0.35">
      <c r="A167" s="59"/>
      <c r="B167" s="304"/>
    </row>
    <row r="168" spans="1:2" x14ac:dyDescent="0.35">
      <c r="A168" s="59"/>
      <c r="B168" s="303"/>
    </row>
    <row r="169" spans="1:2" x14ac:dyDescent="0.35">
      <c r="A169" s="59"/>
      <c r="B169" s="303"/>
    </row>
    <row r="170" spans="1:2" x14ac:dyDescent="0.35">
      <c r="A170" s="57"/>
      <c r="B170" s="57"/>
    </row>
    <row r="171" spans="1:2" x14ac:dyDescent="0.35">
      <c r="A171" s="57"/>
      <c r="B171" s="57"/>
    </row>
    <row r="172" spans="1:2" x14ac:dyDescent="0.35">
      <c r="A172" s="59"/>
      <c r="B172" s="303"/>
    </row>
    <row r="173" spans="1:2" x14ac:dyDescent="0.35">
      <c r="A173" s="59"/>
      <c r="B173" s="303"/>
    </row>
    <row r="174" spans="1:2" x14ac:dyDescent="0.35">
      <c r="A174" s="57"/>
      <c r="B174" s="57"/>
    </row>
    <row r="175" spans="1:2" x14ac:dyDescent="0.35">
      <c r="A175" s="57"/>
      <c r="B175" s="57"/>
    </row>
    <row r="176" spans="1:2" x14ac:dyDescent="0.35">
      <c r="A176" s="59"/>
      <c r="B176" s="303"/>
    </row>
    <row r="177" spans="1:2" x14ac:dyDescent="0.35">
      <c r="A177" s="57"/>
      <c r="B177" s="57"/>
    </row>
    <row r="178" spans="1:2" x14ac:dyDescent="0.35">
      <c r="A178" s="57"/>
      <c r="B178" s="57"/>
    </row>
    <row r="179" spans="1:2" x14ac:dyDescent="0.35">
      <c r="A179" s="59"/>
      <c r="B179" s="303"/>
    </row>
    <row r="180" spans="1:2" x14ac:dyDescent="0.35">
      <c r="A180" s="57"/>
      <c r="B180" s="57"/>
    </row>
    <row r="181" spans="1:2" x14ac:dyDescent="0.35">
      <c r="A181" s="57"/>
      <c r="B181" s="57"/>
    </row>
    <row r="182" spans="1:2" x14ac:dyDescent="0.35">
      <c r="A182" s="57"/>
      <c r="B182" s="57"/>
    </row>
    <row r="183" spans="1:2" x14ac:dyDescent="0.35">
      <c r="A183" s="57"/>
      <c r="B183" s="57"/>
    </row>
    <row r="184" spans="1:2" x14ac:dyDescent="0.35">
      <c r="A184" s="57"/>
      <c r="B184" s="57"/>
    </row>
    <row r="185" spans="1:2" x14ac:dyDescent="0.35">
      <c r="A185" s="59"/>
      <c r="B185" s="59"/>
    </row>
    <row r="186" spans="1:2" x14ac:dyDescent="0.35">
      <c r="A186" s="59"/>
      <c r="B186" s="59"/>
    </row>
    <row r="187" spans="1:2" x14ac:dyDescent="0.35">
      <c r="A187" s="59"/>
      <c r="B187" s="304"/>
    </row>
    <row r="188" spans="1:2" x14ac:dyDescent="0.35">
      <c r="A188" s="59"/>
      <c r="B188" s="304"/>
    </row>
    <row r="189" spans="1:2" x14ac:dyDescent="0.35">
      <c r="A189" s="57"/>
      <c r="B189" s="57"/>
    </row>
    <row r="190" spans="1:2" x14ac:dyDescent="0.35">
      <c r="A190" s="59"/>
      <c r="B190" s="303"/>
    </row>
    <row r="191" spans="1:2" x14ac:dyDescent="0.35">
      <c r="A191" s="59"/>
      <c r="B191" s="303"/>
    </row>
    <row r="192" spans="1:2" x14ac:dyDescent="0.35">
      <c r="A192" s="59"/>
      <c r="B192" s="303"/>
    </row>
    <row r="193" spans="1:2" x14ac:dyDescent="0.35">
      <c r="A193" s="59"/>
      <c r="B193" s="303"/>
    </row>
    <row r="194" spans="1:2" x14ac:dyDescent="0.35">
      <c r="A194" s="57"/>
      <c r="B194" s="57"/>
    </row>
    <row r="195" spans="1:2" x14ac:dyDescent="0.35">
      <c r="A195" s="57"/>
      <c r="B195" s="57"/>
    </row>
    <row r="196" spans="1:2" x14ac:dyDescent="0.35">
      <c r="A196" s="57"/>
      <c r="B196" s="57"/>
    </row>
    <row r="197" spans="1:2" x14ac:dyDescent="0.35">
      <c r="A197" s="57"/>
      <c r="B197" s="57"/>
    </row>
    <row r="198" spans="1:2" x14ac:dyDescent="0.35">
      <c r="A198" s="57"/>
      <c r="B198" s="57"/>
    </row>
    <row r="199" spans="1:2" x14ac:dyDescent="0.35">
      <c r="A199" s="57"/>
      <c r="B199" s="57"/>
    </row>
    <row r="200" spans="1:2" x14ac:dyDescent="0.35">
      <c r="A200" s="57"/>
      <c r="B200" s="57"/>
    </row>
    <row r="201" spans="1:2" x14ac:dyDescent="0.35">
      <c r="A201" s="57"/>
      <c r="B201" s="57"/>
    </row>
    <row r="202" spans="1:2" x14ac:dyDescent="0.35">
      <c r="A202" s="57"/>
      <c r="B202" s="57"/>
    </row>
  </sheetData>
  <sheetProtection algorithmName="SHA-512" hashValue="1Jw757SvvJwHrohENWZWBgC/emWL19nqdNeKp2FXaGIMHa4CJKr2CoSfVuKYchB+JWQ/cbeJfeLd9BHPN8XRcA==" saltValue="o/Ux6qxs3ZczzxyzR+IpJA==" spinCount="100000" sheet="1" objects="1" scenarios="1"/>
  <mergeCells count="1">
    <mergeCell ref="A2:B2"/>
  </mergeCells>
  <pageMargins left="0.7" right="0.7" top="0.75" bottom="0.75" header="0.3" footer="0.3"/>
  <pageSetup paperSize="9" scale="78"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I44"/>
  <sheetViews>
    <sheetView view="pageBreakPreview" zoomScaleNormal="100" zoomScaleSheetLayoutView="100" workbookViewId="0">
      <selection activeCell="A42" sqref="A42:B42"/>
    </sheetView>
  </sheetViews>
  <sheetFormatPr defaultRowHeight="14.5" x14ac:dyDescent="0.35"/>
  <cols>
    <col min="1" max="1" width="12.453125" style="244" customWidth="1"/>
    <col min="2" max="5" width="10.453125" style="244" customWidth="1"/>
    <col min="6" max="6" width="17.54296875" style="244" customWidth="1"/>
    <col min="7" max="9" width="10.453125" style="244" customWidth="1"/>
  </cols>
  <sheetData>
    <row r="2" spans="1:9" x14ac:dyDescent="0.35">
      <c r="A2" s="129" t="str">
        <f>Contents!A2</f>
        <v>DJA 2023 0208 - ORE Test Rig Enabling</v>
      </c>
      <c r="B2" s="129"/>
      <c r="C2" s="129"/>
      <c r="D2" s="129"/>
      <c r="E2" s="334"/>
    </row>
    <row r="3" spans="1:9" x14ac:dyDescent="0.35">
      <c r="A3" s="22"/>
      <c r="E3" s="334"/>
    </row>
    <row r="4" spans="1:9" x14ac:dyDescent="0.35">
      <c r="A4" s="22"/>
      <c r="D4" s="334" t="s">
        <v>97</v>
      </c>
      <c r="E4" s="334"/>
    </row>
    <row r="5" spans="1:9" x14ac:dyDescent="0.35">
      <c r="A5" s="22"/>
      <c r="E5" s="334"/>
    </row>
    <row r="6" spans="1:9" x14ac:dyDescent="0.35">
      <c r="F6" s="244" t="s">
        <v>98</v>
      </c>
      <c r="G6" s="125"/>
      <c r="H6" s="125"/>
      <c r="I6" s="125"/>
    </row>
    <row r="7" spans="1:9" x14ac:dyDescent="0.35">
      <c r="F7" s="244" t="s">
        <v>99</v>
      </c>
      <c r="G7" s="125"/>
      <c r="H7" s="125"/>
      <c r="I7" s="125"/>
    </row>
    <row r="8" spans="1:9" x14ac:dyDescent="0.35">
      <c r="G8" s="125"/>
      <c r="H8" s="125"/>
      <c r="I8" s="125"/>
    </row>
    <row r="9" spans="1:9" x14ac:dyDescent="0.35">
      <c r="G9" s="125"/>
      <c r="H9" s="125"/>
      <c r="I9" s="125"/>
    </row>
    <row r="10" spans="1:9" x14ac:dyDescent="0.35">
      <c r="G10" s="125"/>
      <c r="H10" s="125"/>
      <c r="I10" s="125"/>
    </row>
    <row r="11" spans="1:9" x14ac:dyDescent="0.35">
      <c r="F11" s="244" t="s">
        <v>100</v>
      </c>
      <c r="G11" s="125"/>
      <c r="H11" s="125"/>
      <c r="I11" s="125"/>
    </row>
    <row r="12" spans="1:9" x14ac:dyDescent="0.35">
      <c r="F12" s="244" t="s">
        <v>101</v>
      </c>
      <c r="G12" s="125"/>
      <c r="H12" s="125"/>
      <c r="I12" s="125"/>
    </row>
    <row r="14" spans="1:9" x14ac:dyDescent="0.35">
      <c r="A14" s="335" t="s">
        <v>102</v>
      </c>
    </row>
    <row r="15" spans="1:9" x14ac:dyDescent="0.35">
      <c r="A15" s="336" t="s">
        <v>103</v>
      </c>
    </row>
    <row r="16" spans="1:9" x14ac:dyDescent="0.35">
      <c r="A16" s="336" t="s">
        <v>104</v>
      </c>
    </row>
    <row r="17" spans="1:9" x14ac:dyDescent="0.35">
      <c r="A17" s="336" t="s">
        <v>105</v>
      </c>
    </row>
    <row r="18" spans="1:9" x14ac:dyDescent="0.35">
      <c r="A18" s="336" t="s">
        <v>27</v>
      </c>
    </row>
    <row r="19" spans="1:9" x14ac:dyDescent="0.35">
      <c r="A19" s="336" t="s">
        <v>106</v>
      </c>
    </row>
    <row r="21" spans="1:9" x14ac:dyDescent="0.35">
      <c r="A21" s="244" t="s">
        <v>107</v>
      </c>
    </row>
    <row r="23" spans="1:9" ht="18.75" customHeight="1" x14ac:dyDescent="0.35">
      <c r="A23" s="713" t="s">
        <v>4</v>
      </c>
      <c r="B23" s="713"/>
      <c r="C23" s="713"/>
      <c r="D23" s="713"/>
      <c r="E23" s="713"/>
      <c r="F23" s="713"/>
      <c r="G23" s="713"/>
      <c r="H23" s="713"/>
      <c r="I23" s="713"/>
    </row>
    <row r="25" spans="1:9" ht="45.75" customHeight="1" x14ac:dyDescent="0.35">
      <c r="A25" s="714" t="s">
        <v>108</v>
      </c>
      <c r="B25" s="715"/>
      <c r="C25" s="715"/>
      <c r="D25" s="715"/>
      <c r="E25" s="715"/>
      <c r="F25" s="715"/>
      <c r="G25" s="715"/>
      <c r="H25" s="715"/>
      <c r="I25" s="715"/>
    </row>
    <row r="26" spans="1:9" x14ac:dyDescent="0.35">
      <c r="A26" s="126"/>
      <c r="B26" s="126"/>
      <c r="C26" s="126"/>
      <c r="D26" s="126"/>
      <c r="E26" s="126"/>
      <c r="F26" s="126"/>
      <c r="G26" s="126"/>
      <c r="H26" s="126"/>
      <c r="I26" s="126"/>
    </row>
    <row r="27" spans="1:9" x14ac:dyDescent="0.35">
      <c r="A27" s="127"/>
      <c r="B27" s="127"/>
      <c r="C27" s="127"/>
      <c r="D27" s="127"/>
      <c r="E27" s="127"/>
      <c r="F27" s="127"/>
      <c r="G27" s="127"/>
      <c r="H27" s="127"/>
      <c r="I27" s="127"/>
    </row>
    <row r="28" spans="1:9" x14ac:dyDescent="0.35">
      <c r="A28" s="126"/>
      <c r="B28" s="126"/>
      <c r="C28" s="126"/>
      <c r="D28" s="126"/>
      <c r="E28" s="126"/>
      <c r="F28" s="126"/>
      <c r="G28" s="126"/>
      <c r="H28" s="126"/>
      <c r="I28" s="126"/>
    </row>
    <row r="30" spans="1:9" ht="30.75" customHeight="1" x14ac:dyDescent="0.35">
      <c r="A30" s="714" t="s">
        <v>109</v>
      </c>
      <c r="B30" s="715"/>
      <c r="C30" s="715"/>
      <c r="D30" s="715"/>
      <c r="E30" s="715"/>
      <c r="F30" s="715"/>
      <c r="G30" s="715"/>
      <c r="H30" s="715"/>
      <c r="I30" s="715"/>
    </row>
    <row r="32" spans="1:9" x14ac:dyDescent="0.35">
      <c r="A32" s="715" t="s">
        <v>110</v>
      </c>
      <c r="B32" s="715"/>
      <c r="C32" s="715"/>
      <c r="D32" s="715"/>
      <c r="E32" s="715"/>
      <c r="F32" s="715"/>
      <c r="G32" s="715"/>
      <c r="H32" s="715"/>
      <c r="I32" s="715"/>
    </row>
    <row r="34" spans="1:9" x14ac:dyDescent="0.35">
      <c r="A34" s="714" t="s">
        <v>111</v>
      </c>
      <c r="B34" s="715"/>
      <c r="C34" s="715"/>
      <c r="D34" s="715"/>
      <c r="E34" s="715"/>
      <c r="F34" s="715"/>
      <c r="G34" s="715"/>
      <c r="H34" s="715"/>
      <c r="I34" s="715"/>
    </row>
    <row r="36" spans="1:9" x14ac:dyDescent="0.35">
      <c r="B36" s="244" t="s">
        <v>112</v>
      </c>
    </row>
    <row r="38" spans="1:9" x14ac:dyDescent="0.35">
      <c r="B38" s="244" t="s">
        <v>113</v>
      </c>
    </row>
    <row r="40" spans="1:9" x14ac:dyDescent="0.35">
      <c r="B40" s="126"/>
      <c r="C40" s="126"/>
      <c r="D40" s="126"/>
    </row>
    <row r="42" spans="1:9" ht="15" thickBot="1" x14ac:dyDescent="0.4">
      <c r="A42" s="716">
        <f>Summary!E41</f>
        <v>70000</v>
      </c>
      <c r="B42" s="716"/>
    </row>
    <row r="43" spans="1:9" ht="15" thickTop="1" x14ac:dyDescent="0.35"/>
    <row r="44" spans="1:9" ht="27" customHeight="1" x14ac:dyDescent="0.35">
      <c r="A44" s="711" t="s">
        <v>114</v>
      </c>
      <c r="B44" s="711"/>
      <c r="C44" s="711"/>
      <c r="D44" s="711"/>
      <c r="E44" s="711"/>
      <c r="F44" s="711"/>
      <c r="G44" s="711"/>
      <c r="H44" s="712"/>
      <c r="I44" s="712"/>
    </row>
  </sheetData>
  <sheetProtection algorithmName="SHA-512" hashValue="t1NjBOmTEwAt9IokdLAg3X0i5uG9VfFpCVq+lM+4Z/f/XLPlAFh7iBm/h4xHzxFwEyd1n5m1qVfRGCg7ViHVJw==" saltValue="O6IxtVlEXzyv/4bJHvxqDg==" spinCount="100000" sheet="1" objects="1" scenarios="1"/>
  <mergeCells count="8">
    <mergeCell ref="A44:G44"/>
    <mergeCell ref="H44:I44"/>
    <mergeCell ref="A23:I23"/>
    <mergeCell ref="A25:I25"/>
    <mergeCell ref="A30:I30"/>
    <mergeCell ref="A32:I32"/>
    <mergeCell ref="A34:I34"/>
    <mergeCell ref="A42:B42"/>
  </mergeCells>
  <pageMargins left="0.7" right="0.7" top="0.75" bottom="0.75" header="0.3" footer="0.3"/>
  <pageSetup paperSize="9" scale="84"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G1564"/>
  <sheetViews>
    <sheetView view="pageBreakPreview" topLeftCell="A54" zoomScaleNormal="100" zoomScaleSheetLayoutView="100" workbookViewId="0">
      <selection activeCell="E76" sqref="E76"/>
    </sheetView>
  </sheetViews>
  <sheetFormatPr defaultRowHeight="14.5" x14ac:dyDescent="0.35"/>
  <cols>
    <col min="1" max="1" width="7.81640625" style="327" customWidth="1"/>
    <col min="2" max="2" width="3.54296875" style="68" customWidth="1"/>
    <col min="3" max="3" width="20.26953125" style="61" customWidth="1"/>
    <col min="4" max="4" width="22.1796875" style="55" customWidth="1"/>
    <col min="5" max="5" width="34.7265625" style="55" customWidth="1"/>
    <col min="6" max="6" width="10.7265625" style="68" customWidth="1"/>
    <col min="7" max="7" width="12.81640625" style="68" customWidth="1"/>
  </cols>
  <sheetData>
    <row r="1" spans="1:7" x14ac:dyDescent="0.35">
      <c r="A1" s="311"/>
      <c r="B1" s="440" t="s">
        <v>115</v>
      </c>
      <c r="C1" s="310"/>
      <c r="D1" s="310"/>
      <c r="E1" s="310"/>
      <c r="F1" s="310"/>
      <c r="G1" s="310"/>
    </row>
    <row r="2" spans="1:7" x14ac:dyDescent="0.35">
      <c r="A2" s="311"/>
      <c r="B2" s="310"/>
      <c r="C2" s="310"/>
      <c r="D2" s="310"/>
      <c r="E2" s="310"/>
      <c r="F2" s="310"/>
      <c r="G2" s="310"/>
    </row>
    <row r="3" spans="1:7" x14ac:dyDescent="0.35">
      <c r="A3" s="311"/>
      <c r="B3" s="719" t="s">
        <v>116</v>
      </c>
      <c r="C3" s="719"/>
      <c r="D3" s="719"/>
      <c r="E3" s="719"/>
      <c r="F3" s="719"/>
      <c r="G3" s="719"/>
    </row>
    <row r="4" spans="1:7" x14ac:dyDescent="0.35">
      <c r="A4" s="311"/>
      <c r="B4" s="60"/>
      <c r="D4" s="128"/>
      <c r="E4" s="128"/>
      <c r="F4" s="60" t="s">
        <v>117</v>
      </c>
      <c r="G4" s="236" t="s">
        <v>48</v>
      </c>
    </row>
    <row r="5" spans="1:7" x14ac:dyDescent="0.35">
      <c r="A5" s="255">
        <v>1.1000000000000001</v>
      </c>
      <c r="B5" s="237" t="s">
        <v>118</v>
      </c>
      <c r="D5" s="238"/>
      <c r="E5" s="238"/>
      <c r="F5" s="239"/>
      <c r="G5" s="239"/>
    </row>
    <row r="6" spans="1:7" x14ac:dyDescent="0.35">
      <c r="A6" s="240" t="s">
        <v>119</v>
      </c>
      <c r="B6" s="60"/>
      <c r="C6" s="61" t="s">
        <v>120</v>
      </c>
      <c r="D6" s="128"/>
      <c r="E6" s="128"/>
      <c r="F6" s="241"/>
      <c r="G6" s="241"/>
    </row>
    <row r="7" spans="1:7" x14ac:dyDescent="0.35">
      <c r="A7" s="240" t="s">
        <v>121</v>
      </c>
      <c r="B7" s="60"/>
      <c r="C7" s="312" t="s">
        <v>122</v>
      </c>
      <c r="D7" s="720" t="s">
        <v>123</v>
      </c>
      <c r="E7" s="718"/>
      <c r="F7" s="718"/>
      <c r="G7" s="718"/>
    </row>
    <row r="8" spans="1:7" x14ac:dyDescent="0.35">
      <c r="A8" s="240" t="s">
        <v>124</v>
      </c>
      <c r="B8" s="60"/>
      <c r="C8" s="312" t="s">
        <v>125</v>
      </c>
      <c r="D8" s="718" t="s">
        <v>126</v>
      </c>
      <c r="E8" s="718"/>
      <c r="F8" s="718"/>
      <c r="G8" s="718"/>
    </row>
    <row r="9" spans="1:7" x14ac:dyDescent="0.35">
      <c r="A9" s="240"/>
      <c r="B9" s="60"/>
      <c r="C9" s="312"/>
      <c r="D9" s="718"/>
      <c r="E9" s="718"/>
      <c r="F9" s="718"/>
      <c r="G9" s="718"/>
    </row>
    <row r="10" spans="1:7" x14ac:dyDescent="0.35">
      <c r="A10" s="240"/>
      <c r="B10" s="60"/>
      <c r="C10" s="312"/>
      <c r="D10" s="718"/>
      <c r="E10" s="718"/>
      <c r="F10" s="718"/>
      <c r="G10" s="718"/>
    </row>
    <row r="11" spans="1:7" x14ac:dyDescent="0.35">
      <c r="A11" s="240"/>
      <c r="B11" s="60"/>
      <c r="C11" s="312"/>
      <c r="D11" s="718"/>
      <c r="E11" s="718"/>
      <c r="F11" s="718"/>
      <c r="G11" s="718"/>
    </row>
    <row r="12" spans="1:7" x14ac:dyDescent="0.35">
      <c r="A12" s="240"/>
      <c r="B12" s="60"/>
      <c r="C12" s="312"/>
      <c r="D12" s="718"/>
      <c r="E12" s="718"/>
      <c r="F12" s="718"/>
      <c r="G12" s="718"/>
    </row>
    <row r="13" spans="1:7" x14ac:dyDescent="0.35">
      <c r="A13" s="240" t="s">
        <v>127</v>
      </c>
      <c r="B13" s="60"/>
      <c r="C13" s="312" t="s">
        <v>128</v>
      </c>
      <c r="D13" s="718" t="s">
        <v>129</v>
      </c>
      <c r="E13" s="718"/>
      <c r="F13" s="718"/>
      <c r="G13" s="718"/>
    </row>
    <row r="14" spans="1:7" x14ac:dyDescent="0.35">
      <c r="A14" s="240" t="s">
        <v>130</v>
      </c>
      <c r="B14" s="60"/>
      <c r="C14" s="312" t="s">
        <v>131</v>
      </c>
      <c r="D14" s="718" t="s">
        <v>132</v>
      </c>
      <c r="E14" s="718"/>
      <c r="F14" s="718"/>
      <c r="G14" s="718"/>
    </row>
    <row r="15" spans="1:7" x14ac:dyDescent="0.35">
      <c r="A15" s="240"/>
      <c r="B15" s="60"/>
      <c r="C15" s="312"/>
      <c r="D15" s="718"/>
      <c r="E15" s="718"/>
      <c r="F15" s="718"/>
      <c r="G15" s="718"/>
    </row>
    <row r="16" spans="1:7" x14ac:dyDescent="0.35">
      <c r="A16" s="240"/>
      <c r="B16" s="60"/>
      <c r="C16" s="312"/>
      <c r="D16" s="718"/>
      <c r="E16" s="718"/>
      <c r="F16" s="718"/>
      <c r="G16" s="718"/>
    </row>
    <row r="17" spans="1:7" x14ac:dyDescent="0.35">
      <c r="A17" s="240" t="s">
        <v>133</v>
      </c>
      <c r="B17" s="60"/>
      <c r="C17" s="722" t="s">
        <v>134</v>
      </c>
      <c r="D17" s="722"/>
      <c r="E17" s="722"/>
      <c r="F17" s="722"/>
      <c r="G17" s="722"/>
    </row>
    <row r="18" spans="1:7" x14ac:dyDescent="0.35">
      <c r="A18" s="240" t="s">
        <v>135</v>
      </c>
      <c r="B18" s="242">
        <v>1</v>
      </c>
      <c r="C18" s="312" t="s">
        <v>136</v>
      </c>
      <c r="D18" s="243" t="s">
        <v>122</v>
      </c>
      <c r="E18" s="311" t="s">
        <v>102</v>
      </c>
      <c r="F18" s="241"/>
      <c r="G18" s="241"/>
    </row>
    <row r="19" spans="1:7" x14ac:dyDescent="0.35">
      <c r="A19" s="240"/>
      <c r="B19" s="60"/>
      <c r="C19" s="312"/>
      <c r="D19" s="243" t="s">
        <v>99</v>
      </c>
      <c r="E19" s="244" t="s">
        <v>103</v>
      </c>
      <c r="F19" s="245"/>
      <c r="G19" s="245"/>
    </row>
    <row r="20" spans="1:7" x14ac:dyDescent="0.35">
      <c r="A20" s="240"/>
      <c r="B20" s="60"/>
      <c r="C20" s="312"/>
      <c r="D20" s="243"/>
      <c r="E20" s="244" t="s">
        <v>104</v>
      </c>
      <c r="F20" s="128"/>
      <c r="G20" s="128"/>
    </row>
    <row r="21" spans="1:7" x14ac:dyDescent="0.35">
      <c r="A21" s="240"/>
      <c r="B21" s="60"/>
      <c r="C21" s="312"/>
      <c r="D21" s="243"/>
      <c r="E21" s="244" t="s">
        <v>105</v>
      </c>
      <c r="F21" s="128"/>
      <c r="G21" s="128"/>
    </row>
    <row r="22" spans="1:7" x14ac:dyDescent="0.35">
      <c r="A22" s="240"/>
      <c r="B22" s="60"/>
      <c r="C22" s="312"/>
      <c r="D22" s="243"/>
      <c r="E22" s="244" t="s">
        <v>27</v>
      </c>
      <c r="F22" s="128"/>
      <c r="G22" s="128"/>
    </row>
    <row r="23" spans="1:7" x14ac:dyDescent="0.35">
      <c r="A23" s="240"/>
      <c r="B23" s="60"/>
      <c r="C23" s="312"/>
      <c r="D23" s="243"/>
      <c r="E23" s="244" t="s">
        <v>106</v>
      </c>
      <c r="F23" s="128"/>
      <c r="G23" s="128"/>
    </row>
    <row r="24" spans="1:7" x14ac:dyDescent="0.35">
      <c r="A24" s="240"/>
      <c r="B24" s="60"/>
      <c r="C24" s="312"/>
      <c r="D24" s="243"/>
      <c r="E24" s="244"/>
      <c r="F24" s="241"/>
      <c r="G24" s="241"/>
    </row>
    <row r="25" spans="1:7" x14ac:dyDescent="0.35">
      <c r="A25" s="240"/>
      <c r="B25" s="60"/>
      <c r="C25" s="312"/>
      <c r="D25" s="243" t="s">
        <v>137</v>
      </c>
      <c r="E25" s="311" t="s">
        <v>138</v>
      </c>
      <c r="F25" s="241"/>
      <c r="G25" s="241"/>
    </row>
    <row r="26" spans="1:7" x14ac:dyDescent="0.35">
      <c r="A26" s="240"/>
      <c r="B26" s="60"/>
      <c r="C26" s="312"/>
      <c r="D26" s="243" t="s">
        <v>139</v>
      </c>
      <c r="E26" s="681" t="s">
        <v>140</v>
      </c>
      <c r="F26" s="718" t="s">
        <v>141</v>
      </c>
      <c r="G26" s="718"/>
    </row>
    <row r="27" spans="1:7" x14ac:dyDescent="0.35">
      <c r="A27" s="240"/>
      <c r="B27" s="60"/>
      <c r="C27" s="312"/>
      <c r="D27" s="243"/>
      <c r="E27" s="128"/>
      <c r="F27" s="718"/>
      <c r="G27" s="718"/>
    </row>
    <row r="28" spans="1:7" x14ac:dyDescent="0.35">
      <c r="A28" s="240"/>
      <c r="B28" s="60"/>
      <c r="C28" s="312"/>
      <c r="D28" s="243"/>
      <c r="E28" s="128"/>
      <c r="F28" s="718"/>
      <c r="G28" s="718"/>
    </row>
    <row r="29" spans="1:7" x14ac:dyDescent="0.35">
      <c r="A29" s="240"/>
      <c r="B29" s="60"/>
      <c r="C29" s="312"/>
      <c r="D29" s="243"/>
      <c r="E29" s="128"/>
      <c r="F29" s="241"/>
      <c r="G29" s="241"/>
    </row>
    <row r="30" spans="1:7" x14ac:dyDescent="0.35">
      <c r="A30" s="240" t="s">
        <v>135</v>
      </c>
      <c r="B30" s="242">
        <v>2</v>
      </c>
      <c r="C30" s="312" t="s">
        <v>142</v>
      </c>
      <c r="D30" s="243" t="s">
        <v>122</v>
      </c>
      <c r="E30" s="128" t="s">
        <v>143</v>
      </c>
      <c r="F30" s="241"/>
      <c r="G30" s="241"/>
    </row>
    <row r="31" spans="1:7" x14ac:dyDescent="0.35">
      <c r="A31" s="240"/>
      <c r="B31" s="60"/>
      <c r="C31" s="312"/>
      <c r="D31" s="243" t="s">
        <v>99</v>
      </c>
      <c r="E31" s="128"/>
      <c r="F31" s="241"/>
      <c r="G31" s="241"/>
    </row>
    <row r="32" spans="1:7" x14ac:dyDescent="0.35">
      <c r="A32" s="240"/>
      <c r="B32" s="60"/>
      <c r="C32" s="312"/>
      <c r="D32" s="243"/>
      <c r="E32" s="128"/>
      <c r="F32" s="245"/>
      <c r="G32" s="245"/>
    </row>
    <row r="33" spans="1:7" x14ac:dyDescent="0.35">
      <c r="A33" s="240"/>
      <c r="B33" s="60"/>
      <c r="C33" s="312"/>
      <c r="D33" s="243"/>
      <c r="E33" s="128"/>
      <c r="F33" s="245"/>
      <c r="G33" s="245"/>
    </row>
    <row r="34" spans="1:7" x14ac:dyDescent="0.35">
      <c r="A34" s="240"/>
      <c r="B34" s="60"/>
      <c r="C34" s="312"/>
      <c r="D34" s="243"/>
      <c r="E34" s="128"/>
      <c r="F34" s="245"/>
      <c r="G34" s="245"/>
    </row>
    <row r="35" spans="1:7" x14ac:dyDescent="0.35">
      <c r="A35" s="240"/>
      <c r="B35" s="60"/>
      <c r="C35" s="312"/>
      <c r="D35" s="243"/>
      <c r="E35" s="128"/>
      <c r="F35" s="241"/>
      <c r="G35" s="241"/>
    </row>
    <row r="36" spans="1:7" x14ac:dyDescent="0.35">
      <c r="A36" s="240"/>
      <c r="B36" s="60"/>
      <c r="C36" s="312"/>
      <c r="D36" s="243" t="s">
        <v>137</v>
      </c>
      <c r="E36" s="128"/>
      <c r="F36" s="241"/>
      <c r="G36" s="241"/>
    </row>
    <row r="37" spans="1:7" x14ac:dyDescent="0.35">
      <c r="A37" s="240"/>
      <c r="B37" s="60"/>
      <c r="C37" s="312"/>
      <c r="D37" s="243" t="s">
        <v>139</v>
      </c>
      <c r="E37" s="128"/>
      <c r="F37" s="311"/>
      <c r="G37" s="311"/>
    </row>
    <row r="38" spans="1:7" x14ac:dyDescent="0.35">
      <c r="A38" s="240"/>
      <c r="B38" s="60"/>
      <c r="C38" s="312"/>
      <c r="D38" s="243"/>
      <c r="E38" s="128"/>
      <c r="F38" s="311"/>
      <c r="G38" s="311"/>
    </row>
    <row r="39" spans="1:7" x14ac:dyDescent="0.35">
      <c r="A39" s="240"/>
      <c r="B39" s="60"/>
      <c r="C39" s="312"/>
      <c r="D39" s="243"/>
      <c r="E39" s="128"/>
      <c r="F39" s="311"/>
      <c r="G39" s="311"/>
    </row>
    <row r="40" spans="1:7" x14ac:dyDescent="0.35">
      <c r="A40" s="240"/>
      <c r="B40" s="60"/>
      <c r="C40" s="312"/>
      <c r="D40" s="128"/>
      <c r="E40" s="128"/>
      <c r="F40" s="241"/>
      <c r="G40" s="241"/>
    </row>
    <row r="41" spans="1:7" x14ac:dyDescent="0.35">
      <c r="A41" s="240" t="s">
        <v>135</v>
      </c>
      <c r="B41" s="242">
        <v>3</v>
      </c>
      <c r="C41" s="312" t="s">
        <v>144</v>
      </c>
      <c r="D41" s="243" t="s">
        <v>122</v>
      </c>
      <c r="E41" s="128" t="s">
        <v>143</v>
      </c>
      <c r="F41" s="241"/>
      <c r="G41" s="241"/>
    </row>
    <row r="42" spans="1:7" x14ac:dyDescent="0.35">
      <c r="A42" s="240"/>
      <c r="B42" s="60"/>
      <c r="C42" s="312"/>
      <c r="D42" s="243" t="s">
        <v>99</v>
      </c>
      <c r="E42" s="128"/>
      <c r="F42" s="241"/>
      <c r="G42" s="241"/>
    </row>
    <row r="43" spans="1:7" x14ac:dyDescent="0.35">
      <c r="A43" s="240"/>
      <c r="B43" s="60"/>
      <c r="C43" s="312"/>
      <c r="D43" s="243"/>
      <c r="E43" s="128"/>
      <c r="F43" s="241"/>
      <c r="G43" s="241"/>
    </row>
    <row r="44" spans="1:7" x14ac:dyDescent="0.35">
      <c r="A44" s="240"/>
      <c r="B44" s="60"/>
      <c r="C44" s="312"/>
      <c r="D44" s="243"/>
      <c r="E44" s="128"/>
      <c r="F44" s="241"/>
      <c r="G44" s="241"/>
    </row>
    <row r="45" spans="1:7" x14ac:dyDescent="0.35">
      <c r="A45" s="240"/>
      <c r="B45" s="60"/>
      <c r="C45" s="312"/>
      <c r="D45" s="243"/>
      <c r="E45" s="128"/>
      <c r="F45" s="241"/>
      <c r="G45" s="241"/>
    </row>
    <row r="46" spans="1:7" x14ac:dyDescent="0.35">
      <c r="A46" s="240"/>
      <c r="B46" s="60"/>
      <c r="C46" s="312"/>
      <c r="D46" s="243" t="s">
        <v>137</v>
      </c>
      <c r="E46" s="128"/>
      <c r="F46" s="241"/>
      <c r="G46" s="241"/>
    </row>
    <row r="47" spans="1:7" x14ac:dyDescent="0.35">
      <c r="A47" s="240"/>
      <c r="B47" s="60"/>
      <c r="C47" s="312"/>
      <c r="D47" s="243" t="s">
        <v>139</v>
      </c>
      <c r="E47" s="128"/>
      <c r="F47" s="311"/>
      <c r="G47" s="311"/>
    </row>
    <row r="48" spans="1:7" x14ac:dyDescent="0.35">
      <c r="A48" s="240"/>
      <c r="B48" s="60"/>
      <c r="C48" s="312"/>
      <c r="D48" s="243"/>
      <c r="E48" s="128"/>
      <c r="F48" s="311"/>
      <c r="G48" s="311"/>
    </row>
    <row r="49" spans="1:7" x14ac:dyDescent="0.35">
      <c r="A49" s="240"/>
      <c r="B49" s="60"/>
      <c r="C49" s="312"/>
      <c r="D49" s="243"/>
      <c r="E49" s="128"/>
      <c r="F49" s="311"/>
      <c r="G49" s="311"/>
    </row>
    <row r="50" spans="1:7" x14ac:dyDescent="0.35">
      <c r="A50" s="240"/>
      <c r="B50" s="60"/>
      <c r="C50" s="312"/>
      <c r="D50" s="128"/>
      <c r="E50" s="128"/>
      <c r="F50" s="241"/>
      <c r="G50" s="241"/>
    </row>
    <row r="51" spans="1:7" x14ac:dyDescent="0.35">
      <c r="A51" s="240" t="s">
        <v>135</v>
      </c>
      <c r="B51" s="242">
        <v>4</v>
      </c>
      <c r="C51" s="61" t="s">
        <v>39</v>
      </c>
      <c r="D51" s="243" t="s">
        <v>122</v>
      </c>
      <c r="E51" s="128"/>
      <c r="F51" s="241"/>
      <c r="G51" s="241"/>
    </row>
    <row r="52" spans="1:7" x14ac:dyDescent="0.35">
      <c r="A52" s="240"/>
      <c r="B52" s="60"/>
      <c r="C52" s="312"/>
      <c r="D52" s="243" t="s">
        <v>99</v>
      </c>
      <c r="E52" s="128"/>
      <c r="F52" s="241"/>
      <c r="G52" s="241"/>
    </row>
    <row r="53" spans="1:7" x14ac:dyDescent="0.35">
      <c r="A53" s="240"/>
      <c r="B53" s="60"/>
      <c r="C53" s="312"/>
      <c r="D53" s="243"/>
      <c r="E53" s="128"/>
      <c r="F53" s="241"/>
      <c r="G53" s="241"/>
    </row>
    <row r="54" spans="1:7" x14ac:dyDescent="0.35">
      <c r="A54" s="240"/>
      <c r="B54" s="60"/>
      <c r="C54" s="312"/>
      <c r="D54" s="243"/>
      <c r="E54" s="128"/>
      <c r="F54" s="241"/>
      <c r="G54" s="241"/>
    </row>
    <row r="55" spans="1:7" x14ac:dyDescent="0.35">
      <c r="A55" s="240"/>
      <c r="B55" s="60"/>
      <c r="C55" s="312"/>
      <c r="D55" s="243"/>
      <c r="E55" s="128"/>
      <c r="F55" s="241"/>
      <c r="G55" s="241"/>
    </row>
    <row r="56" spans="1:7" x14ac:dyDescent="0.35">
      <c r="A56" s="240"/>
      <c r="B56" s="60"/>
      <c r="C56" s="312"/>
      <c r="D56" s="243"/>
      <c r="E56" s="128"/>
      <c r="F56" s="241"/>
      <c r="G56" s="241"/>
    </row>
    <row r="57" spans="1:7" x14ac:dyDescent="0.35">
      <c r="A57" s="240"/>
      <c r="B57" s="60"/>
      <c r="C57" s="312"/>
      <c r="D57" s="243" t="s">
        <v>137</v>
      </c>
      <c r="E57" s="128"/>
      <c r="F57" s="241"/>
      <c r="G57" s="241"/>
    </row>
    <row r="58" spans="1:7" x14ac:dyDescent="0.35">
      <c r="A58" s="240"/>
      <c r="B58" s="60"/>
      <c r="C58" s="312"/>
      <c r="D58" s="243" t="s">
        <v>139</v>
      </c>
      <c r="E58" s="305"/>
      <c r="F58" s="718" t="s">
        <v>141</v>
      </c>
      <c r="G58" s="718"/>
    </row>
    <row r="59" spans="1:7" x14ac:dyDescent="0.35">
      <c r="A59" s="240"/>
      <c r="B59" s="60"/>
      <c r="C59" s="312"/>
      <c r="D59" s="243"/>
      <c r="E59" s="128"/>
      <c r="F59" s="718"/>
      <c r="G59" s="718"/>
    </row>
    <row r="60" spans="1:7" x14ac:dyDescent="0.35">
      <c r="A60" s="240"/>
      <c r="B60" s="60"/>
      <c r="C60" s="312"/>
      <c r="D60" s="243"/>
      <c r="E60" s="128"/>
      <c r="F60" s="718"/>
      <c r="G60" s="718"/>
    </row>
    <row r="61" spans="1:7" x14ac:dyDescent="0.35">
      <c r="A61" s="240"/>
      <c r="B61" s="60"/>
      <c r="C61" s="312"/>
      <c r="D61" s="128"/>
      <c r="E61" s="128"/>
      <c r="F61" s="241"/>
      <c r="G61" s="241"/>
    </row>
    <row r="62" spans="1:7" x14ac:dyDescent="0.35">
      <c r="A62" s="240" t="s">
        <v>135</v>
      </c>
      <c r="B62" s="242">
        <v>5</v>
      </c>
      <c r="C62" s="717" t="s">
        <v>14</v>
      </c>
      <c r="D62" s="722"/>
      <c r="E62" s="718"/>
      <c r="F62" s="246"/>
      <c r="G62" s="246"/>
    </row>
    <row r="63" spans="1:7" x14ac:dyDescent="0.35">
      <c r="A63" s="240"/>
      <c r="B63" s="242"/>
      <c r="C63" s="717"/>
      <c r="D63" s="722"/>
      <c r="E63" s="718"/>
      <c r="F63" s="246"/>
      <c r="G63" s="246"/>
    </row>
    <row r="64" spans="1:7" x14ac:dyDescent="0.35">
      <c r="A64" s="240"/>
      <c r="B64" s="242"/>
      <c r="C64" s="312"/>
      <c r="D64" s="243" t="s">
        <v>122</v>
      </c>
      <c r="E64" s="311" t="s">
        <v>18</v>
      </c>
      <c r="F64" s="62"/>
      <c r="G64" s="62"/>
    </row>
    <row r="65" spans="1:7" x14ac:dyDescent="0.35">
      <c r="A65" s="240"/>
      <c r="B65" s="242"/>
      <c r="C65" s="312"/>
      <c r="D65" s="243" t="s">
        <v>99</v>
      </c>
      <c r="E65" s="311" t="s">
        <v>21</v>
      </c>
      <c r="F65" s="62"/>
      <c r="G65" s="62"/>
    </row>
    <row r="66" spans="1:7" x14ac:dyDescent="0.35">
      <c r="A66" s="240"/>
      <c r="B66" s="242"/>
      <c r="C66" s="312"/>
      <c r="D66" s="243"/>
      <c r="E66" s="311" t="s">
        <v>24</v>
      </c>
      <c r="F66" s="62"/>
      <c r="G66" s="62"/>
    </row>
    <row r="67" spans="1:7" x14ac:dyDescent="0.35">
      <c r="A67" s="240"/>
      <c r="B67" s="242"/>
      <c r="C67" s="312"/>
      <c r="D67" s="243"/>
      <c r="E67" s="311" t="s">
        <v>27</v>
      </c>
      <c r="F67" s="62"/>
      <c r="G67" s="62"/>
    </row>
    <row r="68" spans="1:7" x14ac:dyDescent="0.35">
      <c r="A68" s="240"/>
      <c r="B68" s="242"/>
      <c r="C68" s="312"/>
      <c r="D68" s="243"/>
      <c r="E68" s="311" t="s">
        <v>30</v>
      </c>
      <c r="F68" s="62"/>
      <c r="G68" s="62"/>
    </row>
    <row r="69" spans="1:7" x14ac:dyDescent="0.35">
      <c r="A69" s="240"/>
      <c r="B69" s="242"/>
      <c r="C69" s="312"/>
      <c r="D69" s="243"/>
      <c r="E69" s="311"/>
      <c r="F69" s="62"/>
      <c r="G69" s="62"/>
    </row>
    <row r="70" spans="1:7" x14ac:dyDescent="0.35">
      <c r="A70" s="240"/>
      <c r="B70" s="242"/>
      <c r="C70" s="312"/>
      <c r="D70" s="243" t="s">
        <v>137</v>
      </c>
      <c r="E70" s="311" t="s">
        <v>145</v>
      </c>
      <c r="F70" s="62"/>
      <c r="G70" s="62"/>
    </row>
    <row r="71" spans="1:7" x14ac:dyDescent="0.35">
      <c r="A71" s="240"/>
      <c r="B71" s="242"/>
      <c r="C71" s="312"/>
      <c r="D71" s="243" t="s">
        <v>139</v>
      </c>
      <c r="E71" s="682" t="s">
        <v>146</v>
      </c>
      <c r="F71" s="311"/>
      <c r="G71" s="311"/>
    </row>
    <row r="72" spans="1:7" x14ac:dyDescent="0.35">
      <c r="A72" s="240"/>
      <c r="B72" s="242"/>
      <c r="C72" s="312"/>
      <c r="D72" s="243"/>
      <c r="E72" s="246"/>
      <c r="F72" s="311"/>
      <c r="G72" s="311"/>
    </row>
    <row r="73" spans="1:7" x14ac:dyDescent="0.35">
      <c r="A73" s="240"/>
      <c r="B73" s="242"/>
      <c r="C73" s="312"/>
      <c r="D73" s="243"/>
      <c r="E73" s="128"/>
      <c r="F73" s="311"/>
      <c r="G73" s="311"/>
    </row>
    <row r="74" spans="1:7" x14ac:dyDescent="0.35">
      <c r="A74" s="240"/>
      <c r="B74" s="60"/>
      <c r="C74" s="312"/>
      <c r="D74" s="243"/>
      <c r="E74" s="128"/>
      <c r="F74" s="241"/>
      <c r="G74" s="241"/>
    </row>
    <row r="75" spans="1:7" x14ac:dyDescent="0.35">
      <c r="A75" s="240" t="s">
        <v>135</v>
      </c>
      <c r="B75" s="242">
        <v>6</v>
      </c>
      <c r="C75" s="717" t="s">
        <v>38</v>
      </c>
      <c r="D75" s="243" t="s">
        <v>122</v>
      </c>
      <c r="E75" s="247" t="s">
        <v>19</v>
      </c>
      <c r="F75" s="241"/>
      <c r="G75" s="241"/>
    </row>
    <row r="76" spans="1:7" x14ac:dyDescent="0.35">
      <c r="A76" s="240"/>
      <c r="B76" s="60"/>
      <c r="C76" s="717"/>
      <c r="D76" s="243" t="s">
        <v>99</v>
      </c>
      <c r="E76" s="337" t="s">
        <v>25</v>
      </c>
      <c r="F76" s="241"/>
      <c r="G76" s="241"/>
    </row>
    <row r="77" spans="1:7" x14ac:dyDescent="0.35">
      <c r="A77" s="240"/>
      <c r="B77" s="60"/>
      <c r="C77" s="312"/>
      <c r="D77" s="243"/>
      <c r="E77" s="337" t="s">
        <v>28</v>
      </c>
      <c r="F77" s="241"/>
      <c r="G77" s="241"/>
    </row>
    <row r="78" spans="1:7" x14ac:dyDescent="0.35">
      <c r="A78" s="240"/>
      <c r="B78" s="60"/>
      <c r="C78" s="312"/>
      <c r="D78" s="243"/>
      <c r="E78" s="337" t="s">
        <v>27</v>
      </c>
      <c r="F78" s="241"/>
      <c r="G78" s="241"/>
    </row>
    <row r="79" spans="1:7" x14ac:dyDescent="0.35">
      <c r="A79" s="240"/>
      <c r="B79" s="60"/>
      <c r="C79" s="312"/>
      <c r="D79" s="243"/>
      <c r="E79" s="337" t="s">
        <v>147</v>
      </c>
      <c r="F79" s="241"/>
      <c r="G79" s="241"/>
    </row>
    <row r="80" spans="1:7" x14ac:dyDescent="0.35">
      <c r="A80" s="240"/>
      <c r="B80" s="60"/>
      <c r="C80" s="312"/>
      <c r="D80" s="243"/>
      <c r="E80" s="245"/>
      <c r="F80" s="241"/>
      <c r="G80" s="241"/>
    </row>
    <row r="81" spans="1:7" x14ac:dyDescent="0.35">
      <c r="A81" s="240"/>
      <c r="B81" s="60"/>
      <c r="C81" s="312"/>
      <c r="D81" s="243"/>
      <c r="E81" s="245"/>
      <c r="F81" s="241"/>
      <c r="G81" s="241"/>
    </row>
    <row r="82" spans="1:7" x14ac:dyDescent="0.35">
      <c r="A82" s="240"/>
      <c r="B82" s="60"/>
      <c r="C82" s="312"/>
      <c r="D82" s="243" t="s">
        <v>137</v>
      </c>
      <c r="E82" s="311" t="s">
        <v>148</v>
      </c>
      <c r="F82" s="241"/>
      <c r="G82" s="241"/>
    </row>
    <row r="83" spans="1:7" x14ac:dyDescent="0.35">
      <c r="A83" s="240"/>
      <c r="B83" s="60"/>
      <c r="C83" s="312"/>
      <c r="D83" s="243" t="s">
        <v>139</v>
      </c>
      <c r="E83" s="249" t="s">
        <v>149</v>
      </c>
      <c r="F83" s="250"/>
      <c r="G83" s="250"/>
    </row>
    <row r="84" spans="1:7" x14ac:dyDescent="0.35">
      <c r="A84" s="240"/>
      <c r="B84" s="60"/>
      <c r="C84" s="312"/>
      <c r="D84" s="243"/>
      <c r="E84" s="128"/>
      <c r="F84" s="250"/>
      <c r="G84" s="250"/>
    </row>
    <row r="85" spans="1:7" x14ac:dyDescent="0.35">
      <c r="A85" s="240"/>
      <c r="B85" s="60"/>
      <c r="C85" s="312"/>
      <c r="D85" s="243"/>
      <c r="E85" s="128"/>
      <c r="F85" s="250"/>
      <c r="G85" s="250"/>
    </row>
    <row r="86" spans="1:7" x14ac:dyDescent="0.35">
      <c r="A86" s="240"/>
      <c r="B86" s="60"/>
      <c r="C86" s="312"/>
      <c r="D86" s="128"/>
      <c r="E86" s="128"/>
      <c r="F86" s="241"/>
      <c r="G86" s="241"/>
    </row>
    <row r="87" spans="1:7" x14ac:dyDescent="0.35">
      <c r="A87" s="240" t="s">
        <v>135</v>
      </c>
      <c r="B87" s="242">
        <v>7</v>
      </c>
      <c r="C87" s="312" t="s">
        <v>13</v>
      </c>
      <c r="D87" s="243" t="s">
        <v>122</v>
      </c>
      <c r="E87" s="311" t="s">
        <v>150</v>
      </c>
      <c r="F87" s="241"/>
      <c r="G87" s="241"/>
    </row>
    <row r="88" spans="1:7" x14ac:dyDescent="0.35">
      <c r="A88" s="240"/>
      <c r="B88" s="60"/>
      <c r="C88" s="312"/>
      <c r="D88" s="243" t="s">
        <v>99</v>
      </c>
      <c r="E88" s="311" t="s">
        <v>151</v>
      </c>
      <c r="F88" s="241"/>
      <c r="G88" s="241"/>
    </row>
    <row r="89" spans="1:7" x14ac:dyDescent="0.35">
      <c r="A89" s="240"/>
      <c r="B89" s="60"/>
      <c r="C89" s="312"/>
      <c r="D89" s="243"/>
      <c r="E89" s="311" t="s">
        <v>26</v>
      </c>
      <c r="F89" s="241"/>
      <c r="G89" s="241"/>
    </row>
    <row r="90" spans="1:7" x14ac:dyDescent="0.35">
      <c r="A90" s="240"/>
      <c r="B90" s="60"/>
      <c r="C90" s="312"/>
      <c r="D90" s="243"/>
      <c r="E90" s="311" t="s">
        <v>29</v>
      </c>
      <c r="F90" s="241"/>
      <c r="G90" s="241"/>
    </row>
    <row r="91" spans="1:7" x14ac:dyDescent="0.35">
      <c r="A91" s="240"/>
      <c r="B91" s="60"/>
      <c r="C91" s="312"/>
      <c r="D91" s="243"/>
      <c r="E91" s="311" t="s">
        <v>31</v>
      </c>
      <c r="F91" s="241"/>
      <c r="G91" s="241"/>
    </row>
    <row r="92" spans="1:7" x14ac:dyDescent="0.35">
      <c r="A92" s="240"/>
      <c r="B92" s="60"/>
      <c r="C92" s="312"/>
      <c r="D92" s="243" t="s">
        <v>137</v>
      </c>
      <c r="E92" s="311" t="s">
        <v>152</v>
      </c>
      <c r="F92" s="241"/>
      <c r="G92" s="241"/>
    </row>
    <row r="93" spans="1:7" x14ac:dyDescent="0.35">
      <c r="A93" s="240"/>
      <c r="B93" s="60"/>
      <c r="C93" s="312"/>
      <c r="D93" s="243" t="s">
        <v>139</v>
      </c>
      <c r="E93" s="249" t="s">
        <v>153</v>
      </c>
      <c r="F93" s="250"/>
      <c r="G93" s="250"/>
    </row>
    <row r="94" spans="1:7" x14ac:dyDescent="0.35">
      <c r="A94" s="240"/>
      <c r="B94" s="60"/>
      <c r="C94" s="312"/>
      <c r="D94" s="243"/>
      <c r="E94" s="128"/>
      <c r="F94" s="250"/>
      <c r="G94" s="250"/>
    </row>
    <row r="95" spans="1:7" x14ac:dyDescent="0.35">
      <c r="A95" s="240"/>
      <c r="B95" s="60"/>
      <c r="C95" s="312"/>
      <c r="D95" s="243"/>
      <c r="E95" s="128"/>
      <c r="F95" s="250"/>
      <c r="G95" s="250"/>
    </row>
    <row r="96" spans="1:7" x14ac:dyDescent="0.35">
      <c r="A96" s="240"/>
      <c r="B96" s="60"/>
      <c r="C96" s="312"/>
      <c r="D96" s="128"/>
      <c r="E96" s="128"/>
      <c r="F96" s="241"/>
      <c r="G96" s="241"/>
    </row>
    <row r="97" spans="1:7" x14ac:dyDescent="0.35">
      <c r="A97" s="240" t="s">
        <v>135</v>
      </c>
      <c r="B97" s="242">
        <v>8</v>
      </c>
      <c r="C97" s="312" t="s">
        <v>12</v>
      </c>
      <c r="D97" s="243" t="s">
        <v>122</v>
      </c>
      <c r="E97" s="247" t="s">
        <v>16</v>
      </c>
      <c r="F97" s="241"/>
      <c r="G97" s="241"/>
    </row>
    <row r="98" spans="1:7" x14ac:dyDescent="0.35">
      <c r="A98" s="240"/>
      <c r="B98" s="60"/>
      <c r="C98" s="312"/>
      <c r="D98" s="243" t="s">
        <v>99</v>
      </c>
      <c r="E98" s="337"/>
      <c r="F98" s="241"/>
      <c r="G98" s="241"/>
    </row>
    <row r="99" spans="1:7" x14ac:dyDescent="0.35">
      <c r="A99" s="240"/>
      <c r="B99" s="60"/>
      <c r="C99" s="312"/>
      <c r="D99" s="243"/>
      <c r="E99" s="337"/>
      <c r="F99" s="241"/>
      <c r="G99" s="241"/>
    </row>
    <row r="100" spans="1:7" x14ac:dyDescent="0.35">
      <c r="A100" s="240"/>
      <c r="B100" s="60"/>
      <c r="C100" s="312"/>
      <c r="D100" s="243"/>
      <c r="E100" s="337"/>
      <c r="F100" s="241"/>
      <c r="G100" s="241"/>
    </row>
    <row r="101" spans="1:7" x14ac:dyDescent="0.35">
      <c r="A101" s="240"/>
      <c r="B101" s="60"/>
      <c r="C101" s="312"/>
      <c r="D101" s="243"/>
      <c r="E101" s="247"/>
      <c r="F101" s="241"/>
      <c r="G101" s="241"/>
    </row>
    <row r="102" spans="1:7" x14ac:dyDescent="0.35">
      <c r="A102" s="240"/>
      <c r="B102" s="60"/>
      <c r="C102" s="312"/>
      <c r="D102" s="243" t="s">
        <v>137</v>
      </c>
      <c r="E102" s="248"/>
      <c r="F102" s="241"/>
      <c r="G102" s="241"/>
    </row>
    <row r="103" spans="1:7" x14ac:dyDescent="0.35">
      <c r="A103" s="240"/>
      <c r="B103" s="60"/>
      <c r="C103" s="312"/>
      <c r="D103" s="243" t="s">
        <v>139</v>
      </c>
      <c r="E103" s="249"/>
      <c r="F103" s="250"/>
      <c r="G103" s="250"/>
    </row>
    <row r="104" spans="1:7" x14ac:dyDescent="0.35">
      <c r="A104" s="240"/>
      <c r="B104" s="60"/>
      <c r="C104" s="312"/>
      <c r="D104" s="243"/>
      <c r="E104" s="128"/>
      <c r="F104" s="250"/>
      <c r="G104" s="250"/>
    </row>
    <row r="105" spans="1:7" x14ac:dyDescent="0.35">
      <c r="A105" s="240"/>
      <c r="B105" s="60"/>
      <c r="C105" s="312"/>
      <c r="D105" s="243"/>
      <c r="E105" s="128"/>
      <c r="F105" s="250"/>
      <c r="G105" s="250"/>
    </row>
    <row r="106" spans="1:7" x14ac:dyDescent="0.35">
      <c r="A106" s="240"/>
      <c r="B106" s="60"/>
      <c r="C106" s="312"/>
      <c r="D106" s="128"/>
      <c r="E106" s="128"/>
      <c r="F106" s="241"/>
      <c r="G106" s="241"/>
    </row>
    <row r="107" spans="1:7" x14ac:dyDescent="0.35">
      <c r="A107" s="240" t="s">
        <v>135</v>
      </c>
      <c r="B107" s="242">
        <v>9</v>
      </c>
      <c r="C107" s="61" t="s">
        <v>15</v>
      </c>
      <c r="D107" s="243" t="s">
        <v>122</v>
      </c>
      <c r="E107" s="247" t="s">
        <v>19</v>
      </c>
      <c r="F107" s="241"/>
      <c r="G107" s="241"/>
    </row>
    <row r="108" spans="1:7" x14ac:dyDescent="0.35">
      <c r="A108" s="240"/>
      <c r="B108" s="60"/>
      <c r="C108" s="312"/>
      <c r="D108" s="243" t="s">
        <v>99</v>
      </c>
      <c r="E108" s="337" t="s">
        <v>25</v>
      </c>
      <c r="F108" s="241"/>
      <c r="G108" s="241"/>
    </row>
    <row r="109" spans="1:7" x14ac:dyDescent="0.35">
      <c r="A109" s="240"/>
      <c r="B109" s="60"/>
      <c r="C109" s="312"/>
      <c r="D109" s="243"/>
      <c r="E109" s="337" t="s">
        <v>28</v>
      </c>
      <c r="F109" s="241"/>
      <c r="G109" s="241"/>
    </row>
    <row r="110" spans="1:7" x14ac:dyDescent="0.35">
      <c r="A110" s="240"/>
      <c r="B110" s="60"/>
      <c r="C110" s="312"/>
      <c r="D110" s="243"/>
      <c r="E110" s="337" t="s">
        <v>27</v>
      </c>
      <c r="F110" s="241"/>
      <c r="G110" s="241"/>
    </row>
    <row r="111" spans="1:7" x14ac:dyDescent="0.35">
      <c r="A111" s="240"/>
      <c r="B111" s="60"/>
      <c r="C111" s="312"/>
      <c r="D111" s="243"/>
      <c r="E111" s="337" t="s">
        <v>147</v>
      </c>
      <c r="F111" s="241"/>
      <c r="G111" s="241"/>
    </row>
    <row r="112" spans="1:7" x14ac:dyDescent="0.35">
      <c r="A112" s="240"/>
      <c r="B112" s="60"/>
      <c r="C112" s="312"/>
      <c r="D112" s="243"/>
      <c r="E112" s="338"/>
      <c r="F112" s="241"/>
      <c r="G112" s="241"/>
    </row>
    <row r="113" spans="1:7" x14ac:dyDescent="0.35">
      <c r="A113" s="240"/>
      <c r="B113" s="60"/>
      <c r="C113" s="312"/>
      <c r="D113" s="243" t="s">
        <v>137</v>
      </c>
      <c r="E113" s="311" t="s">
        <v>148</v>
      </c>
      <c r="F113" s="241"/>
      <c r="G113" s="241"/>
    </row>
    <row r="114" spans="1:7" ht="18.75" customHeight="1" x14ac:dyDescent="0.35">
      <c r="A114" s="240"/>
      <c r="B114" s="60"/>
      <c r="C114" s="312"/>
      <c r="D114" s="243" t="s">
        <v>139</v>
      </c>
      <c r="E114" s="249" t="s">
        <v>149</v>
      </c>
      <c r="F114" s="250"/>
      <c r="G114" s="250"/>
    </row>
    <row r="115" spans="1:7" x14ac:dyDescent="0.35">
      <c r="A115" s="240"/>
      <c r="B115" s="60"/>
      <c r="C115" s="312"/>
      <c r="D115" s="243"/>
      <c r="E115" s="128"/>
      <c r="F115" s="250"/>
      <c r="G115" s="250"/>
    </row>
    <row r="116" spans="1:7" x14ac:dyDescent="0.35">
      <c r="A116" s="240"/>
      <c r="B116" s="60"/>
      <c r="C116" s="312"/>
      <c r="D116" s="243"/>
      <c r="E116" s="128"/>
      <c r="F116" s="250"/>
      <c r="G116" s="250"/>
    </row>
    <row r="117" spans="1:7" x14ac:dyDescent="0.35">
      <c r="A117" s="240"/>
      <c r="B117" s="60"/>
      <c r="C117" s="312"/>
      <c r="D117" s="128"/>
      <c r="E117" s="63"/>
      <c r="F117" s="63"/>
      <c r="G117" s="241"/>
    </row>
    <row r="118" spans="1:7" x14ac:dyDescent="0.35">
      <c r="A118" s="240" t="s">
        <v>135</v>
      </c>
      <c r="B118" s="242">
        <v>10</v>
      </c>
      <c r="C118" s="312" t="s">
        <v>37</v>
      </c>
      <c r="D118" s="243" t="s">
        <v>122</v>
      </c>
      <c r="E118" s="247" t="s">
        <v>40</v>
      </c>
      <c r="F118" s="241"/>
      <c r="G118" s="241"/>
    </row>
    <row r="119" spans="1:7" x14ac:dyDescent="0.35">
      <c r="A119" s="240"/>
      <c r="B119" s="60"/>
      <c r="C119" s="312"/>
      <c r="D119" s="243" t="s">
        <v>99</v>
      </c>
      <c r="E119" s="247" t="s">
        <v>43</v>
      </c>
      <c r="F119" s="241"/>
      <c r="G119" s="241"/>
    </row>
    <row r="120" spans="1:7" x14ac:dyDescent="0.35">
      <c r="A120" s="240"/>
      <c r="B120" s="60"/>
      <c r="C120" s="312"/>
      <c r="D120" s="243"/>
      <c r="E120" s="247" t="s">
        <v>44</v>
      </c>
      <c r="F120" s="241"/>
      <c r="G120" s="241"/>
    </row>
    <row r="121" spans="1:7" x14ac:dyDescent="0.35">
      <c r="A121" s="240"/>
      <c r="B121" s="60"/>
      <c r="C121" s="312"/>
      <c r="D121" s="243"/>
      <c r="E121" s="247" t="s">
        <v>27</v>
      </c>
      <c r="F121" s="241"/>
      <c r="G121" s="241"/>
    </row>
    <row r="122" spans="1:7" x14ac:dyDescent="0.35">
      <c r="A122" s="240"/>
      <c r="B122" s="60"/>
      <c r="C122" s="312"/>
      <c r="D122" s="243"/>
      <c r="E122" s="247" t="s">
        <v>45</v>
      </c>
      <c r="F122" s="241"/>
      <c r="G122" s="241"/>
    </row>
    <row r="123" spans="1:7" x14ac:dyDescent="0.35">
      <c r="A123" s="240"/>
      <c r="B123" s="60"/>
      <c r="C123" s="312"/>
      <c r="D123" s="243"/>
      <c r="E123" s="247"/>
      <c r="F123" s="250"/>
      <c r="G123" s="250"/>
    </row>
    <row r="124" spans="1:7" x14ac:dyDescent="0.35">
      <c r="A124" s="240"/>
      <c r="B124" s="60"/>
      <c r="C124" s="312"/>
      <c r="D124" s="243" t="s">
        <v>137</v>
      </c>
      <c r="E124" s="251" t="s">
        <v>154</v>
      </c>
      <c r="F124" s="250"/>
      <c r="G124" s="250"/>
    </row>
    <row r="125" spans="1:7" x14ac:dyDescent="0.35">
      <c r="A125" s="240"/>
      <c r="B125" s="60"/>
      <c r="C125" s="312"/>
      <c r="D125" s="243" t="s">
        <v>139</v>
      </c>
      <c r="E125" s="442" t="s">
        <v>155</v>
      </c>
      <c r="F125" s="250"/>
      <c r="G125" s="250"/>
    </row>
    <row r="126" spans="1:7" x14ac:dyDescent="0.35">
      <c r="A126" s="240"/>
      <c r="B126" s="60"/>
      <c r="C126" s="312"/>
      <c r="D126" s="243"/>
      <c r="E126" s="128"/>
      <c r="F126" s="252"/>
      <c r="G126" s="252"/>
    </row>
    <row r="127" spans="1:7" x14ac:dyDescent="0.35">
      <c r="A127" s="255">
        <v>1.2</v>
      </c>
      <c r="B127" s="237" t="s">
        <v>156</v>
      </c>
      <c r="C127" s="253"/>
      <c r="D127" s="238"/>
      <c r="E127" s="238"/>
      <c r="F127" s="239"/>
      <c r="G127" s="239"/>
    </row>
    <row r="128" spans="1:7" x14ac:dyDescent="0.35">
      <c r="A128" s="240" t="s">
        <v>157</v>
      </c>
      <c r="B128" s="60"/>
      <c r="C128" s="61" t="s">
        <v>156</v>
      </c>
      <c r="D128" s="128"/>
      <c r="E128" s="128"/>
      <c r="F128" s="241"/>
      <c r="G128" s="241"/>
    </row>
    <row r="129" spans="1:7" x14ac:dyDescent="0.35">
      <c r="A129" s="240" t="s">
        <v>158</v>
      </c>
      <c r="B129" s="60"/>
      <c r="C129" s="312" t="s">
        <v>159</v>
      </c>
      <c r="D129" s="718" t="s">
        <v>160</v>
      </c>
      <c r="E129" s="718"/>
      <c r="F129" s="718"/>
      <c r="G129" s="718"/>
    </row>
    <row r="130" spans="1:7" x14ac:dyDescent="0.35">
      <c r="A130" s="240" t="s">
        <v>161</v>
      </c>
      <c r="B130" s="60"/>
      <c r="C130" s="312" t="s">
        <v>162</v>
      </c>
      <c r="D130" s="718" t="s">
        <v>163</v>
      </c>
      <c r="E130" s="718"/>
      <c r="F130" s="718"/>
      <c r="G130" s="718"/>
    </row>
    <row r="131" spans="1:7" x14ac:dyDescent="0.35">
      <c r="A131" s="240"/>
      <c r="B131" s="60"/>
      <c r="C131" s="312"/>
      <c r="D131" s="718"/>
      <c r="E131" s="718"/>
      <c r="F131" s="718"/>
      <c r="G131" s="718"/>
    </row>
    <row r="132" spans="1:7" x14ac:dyDescent="0.35">
      <c r="A132" s="240" t="s">
        <v>164</v>
      </c>
      <c r="B132" s="60"/>
      <c r="C132" s="721" t="s">
        <v>165</v>
      </c>
      <c r="D132" s="718" t="s">
        <v>163</v>
      </c>
      <c r="E132" s="718"/>
      <c r="F132" s="718"/>
      <c r="G132" s="718"/>
    </row>
    <row r="133" spans="1:7" x14ac:dyDescent="0.35">
      <c r="A133" s="240"/>
      <c r="B133" s="60"/>
      <c r="C133" s="721"/>
      <c r="D133" s="718"/>
      <c r="E133" s="718"/>
      <c r="F133" s="718"/>
      <c r="G133" s="718"/>
    </row>
    <row r="134" spans="1:7" ht="28" x14ac:dyDescent="0.35">
      <c r="A134" s="240" t="s">
        <v>166</v>
      </c>
      <c r="B134" s="60"/>
      <c r="C134" s="61" t="s">
        <v>167</v>
      </c>
      <c r="D134" s="128"/>
      <c r="E134" s="128"/>
      <c r="F134" s="241"/>
      <c r="G134" s="241"/>
    </row>
    <row r="135" spans="1:7" ht="28" x14ac:dyDescent="0.35">
      <c r="A135" s="240" t="s">
        <v>168</v>
      </c>
      <c r="B135" s="60"/>
      <c r="C135" s="312" t="s">
        <v>169</v>
      </c>
      <c r="D135" s="718" t="s">
        <v>170</v>
      </c>
      <c r="E135" s="718"/>
      <c r="F135" s="718"/>
      <c r="G135" s="718"/>
    </row>
    <row r="136" spans="1:7" ht="29.25" customHeight="1" x14ac:dyDescent="0.35">
      <c r="A136" s="240"/>
      <c r="B136" s="60"/>
      <c r="C136" s="312" t="s">
        <v>171</v>
      </c>
      <c r="D136" s="718" t="s">
        <v>172</v>
      </c>
      <c r="E136" s="718"/>
      <c r="F136" s="718"/>
      <c r="G136" s="718"/>
    </row>
    <row r="137" spans="1:7" x14ac:dyDescent="0.35">
      <c r="A137" s="240"/>
      <c r="B137" s="60"/>
      <c r="C137" s="312"/>
      <c r="D137" s="128"/>
      <c r="E137" s="128"/>
      <c r="F137" s="241"/>
      <c r="G137" s="241"/>
    </row>
    <row r="138" spans="1:7" x14ac:dyDescent="0.35">
      <c r="A138" s="255">
        <v>1.3</v>
      </c>
      <c r="B138" s="237" t="s">
        <v>173</v>
      </c>
      <c r="C138" s="253"/>
      <c r="D138" s="238"/>
      <c r="E138" s="238"/>
      <c r="F138" s="239"/>
      <c r="G138" s="239"/>
    </row>
    <row r="139" spans="1:7" x14ac:dyDescent="0.35">
      <c r="A139" s="240" t="s">
        <v>174</v>
      </c>
      <c r="B139" s="60"/>
      <c r="C139" s="61" t="s">
        <v>175</v>
      </c>
      <c r="D139" s="128"/>
      <c r="E139" s="128"/>
      <c r="F139" s="241"/>
      <c r="G139" s="241"/>
    </row>
    <row r="140" spans="1:7" x14ac:dyDescent="0.35">
      <c r="A140" s="240" t="s">
        <v>176</v>
      </c>
      <c r="B140" s="60"/>
      <c r="C140" s="312" t="s">
        <v>177</v>
      </c>
      <c r="D140" s="718" t="s">
        <v>178</v>
      </c>
      <c r="E140" s="718"/>
      <c r="F140" s="718"/>
      <c r="G140" s="718"/>
    </row>
    <row r="141" spans="1:7" x14ac:dyDescent="0.35">
      <c r="A141" s="240"/>
      <c r="B141" s="60"/>
      <c r="C141" s="312"/>
      <c r="D141" s="718"/>
      <c r="E141" s="718"/>
      <c r="F141" s="718"/>
      <c r="G141" s="718"/>
    </row>
    <row r="142" spans="1:7" ht="9.75" customHeight="1" x14ac:dyDescent="0.35">
      <c r="A142" s="240"/>
      <c r="B142" s="60"/>
      <c r="C142" s="312"/>
      <c r="D142" s="718"/>
      <c r="E142" s="718"/>
      <c r="F142" s="718"/>
      <c r="G142" s="718"/>
    </row>
    <row r="143" spans="1:7" x14ac:dyDescent="0.35">
      <c r="A143" s="240"/>
      <c r="B143" s="60"/>
      <c r="C143" s="253"/>
      <c r="D143" s="718" t="s">
        <v>179</v>
      </c>
      <c r="E143" s="718"/>
      <c r="F143" s="718"/>
      <c r="G143" s="718"/>
    </row>
    <row r="144" spans="1:7" x14ac:dyDescent="0.35">
      <c r="A144" s="240"/>
      <c r="B144" s="60"/>
      <c r="C144" s="253"/>
      <c r="D144" s="718"/>
      <c r="E144" s="718"/>
      <c r="F144" s="718"/>
      <c r="G144" s="718"/>
    </row>
    <row r="145" spans="1:7" x14ac:dyDescent="0.35">
      <c r="A145" s="240"/>
      <c r="B145" s="60"/>
      <c r="C145" s="253"/>
      <c r="D145" s="718"/>
      <c r="E145" s="718"/>
      <c r="F145" s="718"/>
      <c r="G145" s="718"/>
    </row>
    <row r="146" spans="1:7" x14ac:dyDescent="0.35">
      <c r="A146" s="240"/>
      <c r="B146" s="60"/>
      <c r="C146" s="253"/>
      <c r="D146" s="718" t="s">
        <v>180</v>
      </c>
      <c r="E146" s="718"/>
      <c r="F146" s="718"/>
      <c r="G146" s="718"/>
    </row>
    <row r="147" spans="1:7" x14ac:dyDescent="0.35">
      <c r="A147" s="240"/>
      <c r="B147" s="60"/>
      <c r="C147" s="253"/>
      <c r="D147" s="718"/>
      <c r="E147" s="718"/>
      <c r="F147" s="718"/>
      <c r="G147" s="718"/>
    </row>
    <row r="148" spans="1:7" x14ac:dyDescent="0.35">
      <c r="A148" s="240"/>
      <c r="B148" s="60"/>
      <c r="C148" s="253"/>
      <c r="D148" s="718"/>
      <c r="E148" s="718"/>
      <c r="F148" s="718"/>
      <c r="G148" s="718"/>
    </row>
    <row r="149" spans="1:7" x14ac:dyDescent="0.35">
      <c r="A149" s="240"/>
      <c r="B149" s="60"/>
      <c r="C149" s="253"/>
      <c r="D149" s="718"/>
      <c r="E149" s="718"/>
      <c r="F149" s="718"/>
      <c r="G149" s="718"/>
    </row>
    <row r="150" spans="1:7" x14ac:dyDescent="0.35">
      <c r="A150" s="240" t="s">
        <v>181</v>
      </c>
      <c r="B150" s="60"/>
      <c r="C150" s="717" t="s">
        <v>182</v>
      </c>
      <c r="D150" s="718" t="s">
        <v>183</v>
      </c>
      <c r="E150" s="718"/>
      <c r="F150" s="718"/>
      <c r="G150" s="718"/>
    </row>
    <row r="151" spans="1:7" x14ac:dyDescent="0.35">
      <c r="A151" s="240"/>
      <c r="B151" s="60"/>
      <c r="C151" s="717"/>
      <c r="D151" s="718"/>
      <c r="E151" s="718"/>
      <c r="F151" s="718"/>
      <c r="G151" s="718"/>
    </row>
    <row r="152" spans="1:7" x14ac:dyDescent="0.35">
      <c r="A152" s="240"/>
      <c r="B152" s="60"/>
      <c r="C152" s="717"/>
      <c r="D152" s="718"/>
      <c r="E152" s="718"/>
      <c r="F152" s="718"/>
      <c r="G152" s="718"/>
    </row>
    <row r="153" spans="1:7" ht="39.75" customHeight="1" x14ac:dyDescent="0.35">
      <c r="A153" s="240" t="s">
        <v>184</v>
      </c>
      <c r="B153" s="60"/>
      <c r="C153" s="61" t="s">
        <v>185</v>
      </c>
      <c r="D153" s="718" t="s">
        <v>186</v>
      </c>
      <c r="E153" s="718"/>
      <c r="F153" s="718"/>
      <c r="G153" s="718"/>
    </row>
    <row r="154" spans="1:7" x14ac:dyDescent="0.35">
      <c r="A154" s="240"/>
      <c r="B154" s="60"/>
      <c r="D154" s="718" t="s">
        <v>187</v>
      </c>
      <c r="E154" s="718"/>
      <c r="F154" s="718"/>
      <c r="G154" s="718"/>
    </row>
    <row r="155" spans="1:7" x14ac:dyDescent="0.35">
      <c r="A155" s="240"/>
      <c r="B155" s="60"/>
      <c r="D155" s="718"/>
      <c r="E155" s="718"/>
      <c r="F155" s="718"/>
      <c r="G155" s="718"/>
    </row>
    <row r="156" spans="1:7" x14ac:dyDescent="0.35">
      <c r="A156" s="240"/>
      <c r="B156" s="60"/>
      <c r="D156" s="718"/>
      <c r="E156" s="718"/>
      <c r="F156" s="718"/>
      <c r="G156" s="718"/>
    </row>
    <row r="157" spans="1:7" x14ac:dyDescent="0.35">
      <c r="A157" s="240" t="s">
        <v>188</v>
      </c>
      <c r="B157" s="60"/>
      <c r="C157" s="717" t="s">
        <v>189</v>
      </c>
      <c r="D157" s="718" t="s">
        <v>190</v>
      </c>
      <c r="E157" s="718"/>
      <c r="F157" s="718"/>
      <c r="G157" s="718"/>
    </row>
    <row r="158" spans="1:7" x14ac:dyDescent="0.35">
      <c r="A158" s="240"/>
      <c r="B158" s="60"/>
      <c r="C158" s="717"/>
      <c r="D158" s="718"/>
      <c r="E158" s="718"/>
      <c r="F158" s="718"/>
      <c r="G158" s="718"/>
    </row>
    <row r="159" spans="1:7" x14ac:dyDescent="0.35">
      <c r="A159" s="240"/>
      <c r="B159" s="60"/>
      <c r="C159" s="312"/>
      <c r="D159" s="718"/>
      <c r="E159" s="718"/>
      <c r="F159" s="718"/>
      <c r="G159" s="718"/>
    </row>
    <row r="160" spans="1:7" x14ac:dyDescent="0.35">
      <c r="A160" s="240"/>
      <c r="B160" s="60"/>
      <c r="C160" s="254"/>
      <c r="D160" s="718" t="s">
        <v>191</v>
      </c>
      <c r="E160" s="718"/>
      <c r="F160" s="718"/>
      <c r="G160" s="718"/>
    </row>
    <row r="161" spans="1:7" x14ac:dyDescent="0.35">
      <c r="A161" s="240"/>
      <c r="B161" s="60"/>
      <c r="C161" s="254"/>
      <c r="D161" s="718"/>
      <c r="E161" s="718"/>
      <c r="F161" s="718"/>
      <c r="G161" s="718"/>
    </row>
    <row r="162" spans="1:7" x14ac:dyDescent="0.35">
      <c r="A162" s="240"/>
      <c r="B162" s="60"/>
      <c r="C162" s="254"/>
      <c r="D162" s="718"/>
      <c r="E162" s="718"/>
      <c r="F162" s="718"/>
      <c r="G162" s="718"/>
    </row>
    <row r="163" spans="1:7" x14ac:dyDescent="0.35">
      <c r="A163" s="240" t="s">
        <v>192</v>
      </c>
      <c r="B163" s="60"/>
      <c r="C163" s="717" t="s">
        <v>193</v>
      </c>
      <c r="D163" s="718" t="s">
        <v>194</v>
      </c>
      <c r="E163" s="718"/>
      <c r="F163" s="718"/>
      <c r="G163" s="718"/>
    </row>
    <row r="164" spans="1:7" x14ac:dyDescent="0.35">
      <c r="A164" s="240"/>
      <c r="B164" s="60"/>
      <c r="C164" s="717"/>
      <c r="D164" s="718"/>
      <c r="E164" s="718"/>
      <c r="F164" s="718"/>
      <c r="G164" s="718"/>
    </row>
    <row r="165" spans="1:7" ht="31.5" customHeight="1" x14ac:dyDescent="0.35">
      <c r="A165" s="240" t="s">
        <v>195</v>
      </c>
      <c r="B165" s="60"/>
      <c r="C165" s="61" t="s">
        <v>196</v>
      </c>
      <c r="D165" s="718" t="s">
        <v>197</v>
      </c>
      <c r="E165" s="718"/>
      <c r="F165" s="718"/>
      <c r="G165" s="718"/>
    </row>
    <row r="166" spans="1:7" x14ac:dyDescent="0.35">
      <c r="A166" s="240" t="s">
        <v>198</v>
      </c>
      <c r="B166" s="60"/>
      <c r="C166" s="717" t="s">
        <v>199</v>
      </c>
      <c r="D166" s="718" t="s">
        <v>200</v>
      </c>
      <c r="E166" s="718"/>
      <c r="F166" s="718"/>
      <c r="G166" s="718"/>
    </row>
    <row r="167" spans="1:7" x14ac:dyDescent="0.35">
      <c r="A167" s="240"/>
      <c r="B167" s="60"/>
      <c r="C167" s="717"/>
      <c r="D167" s="718"/>
      <c r="E167" s="718"/>
      <c r="F167" s="718"/>
      <c r="G167" s="718"/>
    </row>
    <row r="168" spans="1:7" x14ac:dyDescent="0.35">
      <c r="A168" s="240" t="s">
        <v>201</v>
      </c>
      <c r="B168" s="60"/>
      <c r="C168" s="717" t="s">
        <v>202</v>
      </c>
      <c r="D168" s="718" t="s">
        <v>203</v>
      </c>
      <c r="E168" s="718"/>
      <c r="F168" s="718"/>
      <c r="G168" s="718"/>
    </row>
    <row r="169" spans="1:7" x14ac:dyDescent="0.35">
      <c r="A169" s="240"/>
      <c r="B169" s="60"/>
      <c r="C169" s="717"/>
      <c r="D169" s="718"/>
      <c r="E169" s="718"/>
      <c r="F169" s="718"/>
      <c r="G169" s="718"/>
    </row>
    <row r="170" spans="1:7" x14ac:dyDescent="0.35">
      <c r="A170" s="240"/>
      <c r="B170" s="60"/>
      <c r="C170" s="312"/>
      <c r="D170" s="718"/>
      <c r="E170" s="718"/>
      <c r="F170" s="718"/>
      <c r="G170" s="718"/>
    </row>
    <row r="171" spans="1:7" x14ac:dyDescent="0.35">
      <c r="A171" s="240"/>
      <c r="B171" s="60"/>
      <c r="C171" s="312"/>
      <c r="D171" s="718" t="s">
        <v>204</v>
      </c>
      <c r="E171" s="718"/>
      <c r="F171" s="718"/>
      <c r="G171" s="718"/>
    </row>
    <row r="172" spans="1:7" x14ac:dyDescent="0.35">
      <c r="A172" s="240"/>
      <c r="B172" s="60"/>
      <c r="C172" s="312"/>
      <c r="D172" s="718"/>
      <c r="E172" s="718"/>
      <c r="F172" s="718"/>
      <c r="G172" s="718"/>
    </row>
    <row r="173" spans="1:7" x14ac:dyDescent="0.35">
      <c r="A173" s="240"/>
      <c r="B173" s="60"/>
      <c r="C173" s="312"/>
      <c r="D173" s="718"/>
      <c r="E173" s="718"/>
      <c r="F173" s="718"/>
      <c r="G173" s="718"/>
    </row>
    <row r="174" spans="1:7" x14ac:dyDescent="0.35">
      <c r="A174" s="240"/>
      <c r="B174" s="60"/>
      <c r="C174" s="312"/>
      <c r="D174" s="718" t="s">
        <v>205</v>
      </c>
      <c r="E174" s="718"/>
      <c r="F174" s="718"/>
      <c r="G174" s="718"/>
    </row>
    <row r="175" spans="1:7" x14ac:dyDescent="0.35">
      <c r="A175" s="240"/>
      <c r="B175" s="60"/>
      <c r="C175" s="312"/>
      <c r="D175" s="718"/>
      <c r="E175" s="718"/>
      <c r="F175" s="718"/>
      <c r="G175" s="718"/>
    </row>
    <row r="176" spans="1:7" x14ac:dyDescent="0.35">
      <c r="A176" s="240"/>
      <c r="B176" s="60"/>
      <c r="C176" s="312"/>
      <c r="D176" s="718"/>
      <c r="E176" s="718"/>
      <c r="F176" s="718"/>
      <c r="G176" s="718"/>
    </row>
    <row r="177" spans="1:7" ht="15" customHeight="1" x14ac:dyDescent="0.35">
      <c r="A177" s="240" t="s">
        <v>206</v>
      </c>
      <c r="B177" s="60"/>
      <c r="C177" s="61" t="s">
        <v>207</v>
      </c>
      <c r="D177" s="718" t="s">
        <v>208</v>
      </c>
      <c r="E177" s="718"/>
      <c r="F177" s="718"/>
      <c r="G177" s="718"/>
    </row>
    <row r="178" spans="1:7" x14ac:dyDescent="0.35">
      <c r="A178" s="240"/>
      <c r="B178" s="60"/>
      <c r="C178" s="312"/>
      <c r="D178" s="311"/>
      <c r="E178" s="311"/>
      <c r="F178" s="311"/>
      <c r="G178" s="311"/>
    </row>
    <row r="179" spans="1:7" x14ac:dyDescent="0.35">
      <c r="A179" s="240" t="s">
        <v>209</v>
      </c>
      <c r="B179" s="60"/>
      <c r="C179" s="312" t="s">
        <v>210</v>
      </c>
      <c r="D179" s="718" t="s">
        <v>211</v>
      </c>
      <c r="E179" s="718"/>
      <c r="F179" s="718"/>
      <c r="G179" s="718"/>
    </row>
    <row r="180" spans="1:7" x14ac:dyDescent="0.35">
      <c r="A180" s="240"/>
      <c r="B180" s="60"/>
      <c r="C180" s="312"/>
      <c r="D180" s="718"/>
      <c r="E180" s="718"/>
      <c r="F180" s="718"/>
      <c r="G180" s="718"/>
    </row>
    <row r="181" spans="1:7" x14ac:dyDescent="0.35">
      <c r="A181" s="240" t="s">
        <v>212</v>
      </c>
      <c r="B181" s="60"/>
      <c r="C181" s="312" t="s">
        <v>213</v>
      </c>
      <c r="D181" s="718" t="s">
        <v>214</v>
      </c>
      <c r="E181" s="718"/>
      <c r="F181" s="718"/>
      <c r="G181" s="718"/>
    </row>
    <row r="182" spans="1:7" x14ac:dyDescent="0.35">
      <c r="A182" s="240" t="s">
        <v>215</v>
      </c>
      <c r="B182" s="60"/>
      <c r="C182" s="312" t="s">
        <v>216</v>
      </c>
      <c r="D182" s="718" t="s">
        <v>217</v>
      </c>
      <c r="E182" s="718"/>
      <c r="F182" s="718"/>
      <c r="G182" s="718"/>
    </row>
    <row r="183" spans="1:7" x14ac:dyDescent="0.35">
      <c r="A183" s="240"/>
      <c r="B183" s="60"/>
      <c r="C183" s="312"/>
      <c r="D183" s="718"/>
      <c r="E183" s="718"/>
      <c r="F183" s="718"/>
      <c r="G183" s="718"/>
    </row>
    <row r="184" spans="1:7" ht="28.5" customHeight="1" x14ac:dyDescent="0.35">
      <c r="A184" s="240"/>
      <c r="B184" s="60"/>
      <c r="C184" s="312"/>
      <c r="D184" s="718"/>
      <c r="E184" s="718"/>
      <c r="F184" s="718"/>
      <c r="G184" s="718"/>
    </row>
    <row r="185" spans="1:7" x14ac:dyDescent="0.35">
      <c r="A185" s="255">
        <v>1.4</v>
      </c>
      <c r="B185" s="237" t="s">
        <v>218</v>
      </c>
      <c r="C185" s="253"/>
      <c r="D185" s="238"/>
      <c r="E185" s="238"/>
      <c r="F185" s="239"/>
      <c r="G185" s="239"/>
    </row>
    <row r="186" spans="1:7" x14ac:dyDescent="0.35">
      <c r="A186" s="240" t="s">
        <v>219</v>
      </c>
      <c r="B186" s="60"/>
      <c r="C186" s="312" t="s">
        <v>220</v>
      </c>
      <c r="D186" s="723" t="str">
        <f>D8</f>
        <v>The work comprises the site enabling, siteworks, drainage and external lighting</v>
      </c>
      <c r="E186" s="723"/>
      <c r="F186" s="723"/>
      <c r="G186" s="723"/>
    </row>
    <row r="187" spans="1:7" x14ac:dyDescent="0.35">
      <c r="A187" s="240"/>
      <c r="B187" s="60"/>
      <c r="C187" s="312"/>
      <c r="D187" s="723"/>
      <c r="E187" s="723"/>
      <c r="F187" s="723"/>
      <c r="G187" s="723"/>
    </row>
    <row r="188" spans="1:7" x14ac:dyDescent="0.35">
      <c r="A188" s="240"/>
      <c r="B188" s="60"/>
      <c r="C188" s="312"/>
      <c r="D188" s="723"/>
      <c r="E188" s="723"/>
      <c r="F188" s="723"/>
      <c r="G188" s="723"/>
    </row>
    <row r="189" spans="1:7" x14ac:dyDescent="0.35">
      <c r="A189" s="240"/>
      <c r="B189" s="60"/>
      <c r="C189" s="312"/>
      <c r="D189" s="723"/>
      <c r="E189" s="723"/>
      <c r="F189" s="723"/>
      <c r="G189" s="723"/>
    </row>
    <row r="190" spans="1:7" x14ac:dyDescent="0.35">
      <c r="A190" s="240" t="s">
        <v>221</v>
      </c>
      <c r="B190" s="60"/>
      <c r="C190" s="717" t="s">
        <v>222</v>
      </c>
      <c r="D190" s="724" t="s">
        <v>223</v>
      </c>
      <c r="E190" s="724"/>
      <c r="F190" s="724"/>
      <c r="G190" s="724"/>
    </row>
    <row r="191" spans="1:7" x14ac:dyDescent="0.35">
      <c r="A191" s="240"/>
      <c r="B191" s="60"/>
      <c r="C191" s="717"/>
      <c r="D191" s="724"/>
      <c r="E191" s="724"/>
      <c r="F191" s="724"/>
      <c r="G191" s="724"/>
    </row>
    <row r="192" spans="1:7" x14ac:dyDescent="0.35">
      <c r="A192" s="240" t="s">
        <v>224</v>
      </c>
      <c r="B192" s="60"/>
      <c r="C192" s="717" t="s">
        <v>225</v>
      </c>
      <c r="D192" s="724" t="s">
        <v>226</v>
      </c>
      <c r="E192" s="724"/>
      <c r="F192" s="724"/>
      <c r="G192" s="724"/>
    </row>
    <row r="193" spans="1:7" x14ac:dyDescent="0.35">
      <c r="A193" s="240"/>
      <c r="B193" s="60"/>
      <c r="C193" s="717"/>
      <c r="D193" s="724"/>
      <c r="E193" s="724"/>
      <c r="F193" s="724"/>
      <c r="G193" s="724"/>
    </row>
    <row r="194" spans="1:7" x14ac:dyDescent="0.35">
      <c r="A194" s="240"/>
      <c r="B194" s="60"/>
      <c r="C194" s="717"/>
      <c r="D194" s="724"/>
      <c r="E194" s="724"/>
      <c r="F194" s="724"/>
      <c r="G194" s="724"/>
    </row>
    <row r="195" spans="1:7" x14ac:dyDescent="0.35">
      <c r="A195" s="240" t="s">
        <v>227</v>
      </c>
      <c r="B195" s="60"/>
      <c r="C195" s="717" t="s">
        <v>228</v>
      </c>
      <c r="D195" s="724" t="s">
        <v>223</v>
      </c>
      <c r="E195" s="724"/>
      <c r="F195" s="724"/>
      <c r="G195" s="724"/>
    </row>
    <row r="196" spans="1:7" x14ac:dyDescent="0.35">
      <c r="A196" s="240"/>
      <c r="B196" s="60"/>
      <c r="C196" s="717"/>
      <c r="D196" s="724"/>
      <c r="E196" s="724"/>
      <c r="F196" s="724"/>
      <c r="G196" s="724"/>
    </row>
    <row r="197" spans="1:7" x14ac:dyDescent="0.35">
      <c r="A197" s="240"/>
      <c r="B197" s="60"/>
      <c r="C197" s="312"/>
      <c r="D197" s="718"/>
      <c r="E197" s="718"/>
      <c r="F197" s="718"/>
      <c r="G197" s="718"/>
    </row>
    <row r="198" spans="1:7" x14ac:dyDescent="0.35">
      <c r="A198" s="255">
        <v>1.5</v>
      </c>
      <c r="B198" s="237" t="s">
        <v>229</v>
      </c>
      <c r="D198" s="245"/>
      <c r="E198" s="245"/>
      <c r="F198" s="245"/>
      <c r="G198" s="245"/>
    </row>
    <row r="199" spans="1:7" x14ac:dyDescent="0.35">
      <c r="A199" s="240"/>
      <c r="B199" s="60"/>
      <c r="C199" s="717" t="s">
        <v>230</v>
      </c>
      <c r="D199" s="718" t="s">
        <v>231</v>
      </c>
      <c r="E199" s="718"/>
      <c r="F199" s="718"/>
      <c r="G199" s="718"/>
    </row>
    <row r="200" spans="1:7" x14ac:dyDescent="0.35">
      <c r="A200" s="240"/>
      <c r="B200" s="60"/>
      <c r="C200" s="717"/>
      <c r="D200" s="718"/>
      <c r="E200" s="718"/>
      <c r="F200" s="718"/>
      <c r="G200" s="718"/>
    </row>
    <row r="201" spans="1:7" x14ac:dyDescent="0.35">
      <c r="A201" s="240"/>
      <c r="B201" s="60"/>
      <c r="D201" s="311"/>
      <c r="E201" s="311"/>
      <c r="F201" s="311"/>
      <c r="G201" s="311"/>
    </row>
    <row r="202" spans="1:7" x14ac:dyDescent="0.35">
      <c r="A202" s="240"/>
      <c r="B202" s="60"/>
      <c r="C202" s="717" t="s">
        <v>232</v>
      </c>
      <c r="D202" s="745"/>
      <c r="E202" s="745"/>
      <c r="F202" s="745"/>
      <c r="G202" s="745"/>
    </row>
    <row r="203" spans="1:7" x14ac:dyDescent="0.35">
      <c r="A203" s="240"/>
      <c r="B203" s="60"/>
      <c r="C203" s="717"/>
      <c r="D203" s="718" t="s">
        <v>233</v>
      </c>
      <c r="E203" s="718"/>
      <c r="F203" s="718"/>
      <c r="G203" s="718"/>
    </row>
    <row r="204" spans="1:7" x14ac:dyDescent="0.35">
      <c r="A204" s="240"/>
      <c r="B204" s="60"/>
      <c r="C204" s="717"/>
      <c r="D204" s="718" t="s">
        <v>234</v>
      </c>
      <c r="E204" s="718"/>
      <c r="F204" s="718"/>
      <c r="G204" s="718"/>
    </row>
    <row r="205" spans="1:7" x14ac:dyDescent="0.35">
      <c r="A205" s="240"/>
      <c r="B205" s="60"/>
      <c r="D205" s="718" t="s">
        <v>235</v>
      </c>
      <c r="E205" s="718"/>
      <c r="F205" s="718"/>
      <c r="G205" s="718"/>
    </row>
    <row r="206" spans="1:7" ht="20.25" customHeight="1" x14ac:dyDescent="0.35">
      <c r="A206" s="240"/>
      <c r="B206" s="60"/>
      <c r="D206" s="718" t="s">
        <v>236</v>
      </c>
      <c r="E206" s="718"/>
      <c r="F206" s="718"/>
      <c r="G206" s="718"/>
    </row>
    <row r="207" spans="1:7" x14ac:dyDescent="0.35">
      <c r="A207" s="240"/>
      <c r="B207" s="60"/>
      <c r="D207" s="744" t="s">
        <v>237</v>
      </c>
      <c r="E207" s="744"/>
      <c r="F207" s="744"/>
      <c r="G207" s="744"/>
    </row>
    <row r="208" spans="1:7" x14ac:dyDescent="0.35">
      <c r="A208" s="240"/>
      <c r="B208" s="60"/>
      <c r="D208" s="718" t="s">
        <v>238</v>
      </c>
      <c r="E208" s="718"/>
      <c r="F208" s="718"/>
      <c r="G208" s="718"/>
    </row>
    <row r="209" spans="1:7" x14ac:dyDescent="0.35">
      <c r="A209" s="240"/>
      <c r="B209" s="60"/>
      <c r="D209" s="744" t="s">
        <v>239</v>
      </c>
      <c r="E209" s="744"/>
      <c r="F209" s="744"/>
      <c r="G209" s="744"/>
    </row>
    <row r="210" spans="1:7" x14ac:dyDescent="0.35">
      <c r="A210" s="240"/>
      <c r="B210" s="60"/>
      <c r="D210" s="744"/>
      <c r="E210" s="744"/>
      <c r="F210" s="744"/>
      <c r="G210" s="744"/>
    </row>
    <row r="211" spans="1:7" x14ac:dyDescent="0.35">
      <c r="A211" s="240"/>
      <c r="B211" s="60"/>
      <c r="D211" s="128"/>
      <c r="E211" s="128"/>
      <c r="F211" s="241"/>
      <c r="G211" s="241"/>
    </row>
    <row r="212" spans="1:7" x14ac:dyDescent="0.35">
      <c r="A212" s="256"/>
      <c r="B212" s="257"/>
      <c r="C212" s="258" t="s">
        <v>240</v>
      </c>
      <c r="D212" s="259"/>
      <c r="E212" s="260"/>
      <c r="F212" s="261"/>
      <c r="G212" s="262"/>
    </row>
    <row r="213" spans="1:7" x14ac:dyDescent="0.35">
      <c r="A213" s="263"/>
      <c r="B213" s="264"/>
      <c r="C213" s="265" t="s">
        <v>241</v>
      </c>
      <c r="D213" s="444" t="s">
        <v>242</v>
      </c>
      <c r="E213" s="266" t="s">
        <v>243</v>
      </c>
      <c r="F213" s="241"/>
      <c r="G213" s="267"/>
    </row>
    <row r="214" spans="1:7" ht="15" customHeight="1" x14ac:dyDescent="0.35">
      <c r="A214" s="263"/>
      <c r="B214" s="255"/>
      <c r="C214" s="318" t="s">
        <v>244</v>
      </c>
      <c r="D214" s="443" t="s">
        <v>220</v>
      </c>
      <c r="E214" s="726" t="s">
        <v>245</v>
      </c>
      <c r="F214" s="727"/>
      <c r="G214" s="728"/>
    </row>
    <row r="215" spans="1:7" x14ac:dyDescent="0.35">
      <c r="A215" s="263"/>
      <c r="B215" s="255"/>
      <c r="C215" s="318"/>
      <c r="D215" s="313"/>
      <c r="E215" s="726"/>
      <c r="F215" s="727"/>
      <c r="G215" s="728"/>
    </row>
    <row r="216" spans="1:7" ht="15" customHeight="1" x14ac:dyDescent="0.35">
      <c r="A216" s="263"/>
      <c r="B216" s="60"/>
      <c r="C216" s="735" t="s">
        <v>246</v>
      </c>
      <c r="D216" s="443" t="s">
        <v>247</v>
      </c>
      <c r="E216" s="736" t="s">
        <v>248</v>
      </c>
      <c r="F216" s="732"/>
      <c r="G216" s="737"/>
    </row>
    <row r="217" spans="1:7" ht="11.25" customHeight="1" x14ac:dyDescent="0.35">
      <c r="A217" s="263"/>
      <c r="B217" s="60"/>
      <c r="C217" s="735"/>
      <c r="D217" s="313"/>
      <c r="E217" s="736"/>
      <c r="F217" s="732"/>
      <c r="G217" s="737"/>
    </row>
    <row r="218" spans="1:7" x14ac:dyDescent="0.35">
      <c r="A218" s="263"/>
      <c r="B218" s="60"/>
      <c r="C218" s="318" t="s">
        <v>249</v>
      </c>
      <c r="D218" s="443" t="s">
        <v>250</v>
      </c>
      <c r="E218" s="736" t="s">
        <v>248</v>
      </c>
      <c r="F218" s="732"/>
      <c r="G218" s="737"/>
    </row>
    <row r="219" spans="1:7" ht="56" x14ac:dyDescent="0.35">
      <c r="A219" s="263"/>
      <c r="B219" s="60"/>
      <c r="C219" s="445" t="s">
        <v>251</v>
      </c>
      <c r="D219" s="447" t="s">
        <v>252</v>
      </c>
      <c r="E219" s="738" t="s">
        <v>253</v>
      </c>
      <c r="F219" s="739"/>
      <c r="G219" s="740"/>
    </row>
    <row r="220" spans="1:7" x14ac:dyDescent="0.35">
      <c r="A220" s="263"/>
      <c r="B220" s="60"/>
      <c r="C220" s="318"/>
      <c r="D220" s="447"/>
      <c r="E220" s="446"/>
      <c r="F220" s="437"/>
      <c r="G220" s="438"/>
    </row>
    <row r="221" spans="1:7" ht="32.25" customHeight="1" x14ac:dyDescent="0.35">
      <c r="A221" s="263"/>
      <c r="B221" s="60"/>
      <c r="C221" s="318" t="s">
        <v>254</v>
      </c>
      <c r="D221" s="679" t="s">
        <v>255</v>
      </c>
      <c r="E221" s="741" t="s">
        <v>256</v>
      </c>
      <c r="F221" s="742"/>
      <c r="G221" s="743"/>
    </row>
    <row r="222" spans="1:7" ht="12.75" customHeight="1" x14ac:dyDescent="0.35">
      <c r="A222" s="60"/>
      <c r="C222" s="448"/>
      <c r="D222" s="449"/>
      <c r="E222" s="450"/>
      <c r="F222" s="451"/>
      <c r="G222" s="452"/>
    </row>
    <row r="223" spans="1:7" x14ac:dyDescent="0.35">
      <c r="A223" s="263"/>
      <c r="B223" s="60"/>
      <c r="C223" s="318" t="s">
        <v>257</v>
      </c>
      <c r="D223" s="313" t="s">
        <v>258</v>
      </c>
      <c r="E223" s="320"/>
      <c r="F223" s="731" t="s">
        <v>259</v>
      </c>
      <c r="G223" s="734"/>
    </row>
    <row r="224" spans="1:7" x14ac:dyDescent="0.35">
      <c r="A224" s="263"/>
      <c r="B224" s="60"/>
      <c r="C224" s="318"/>
      <c r="D224" s="313"/>
      <c r="E224" s="320"/>
      <c r="F224" s="251"/>
      <c r="G224" s="319"/>
    </row>
    <row r="225" spans="1:7" x14ac:dyDescent="0.35">
      <c r="A225" s="263"/>
      <c r="B225" s="60"/>
      <c r="C225" s="318" t="s">
        <v>260</v>
      </c>
      <c r="D225" s="313" t="s">
        <v>261</v>
      </c>
      <c r="E225" s="320" t="s">
        <v>262</v>
      </c>
      <c r="F225" s="731" t="s">
        <v>263</v>
      </c>
      <c r="G225" s="734"/>
    </row>
    <row r="226" spans="1:7" x14ac:dyDescent="0.35">
      <c r="A226" s="263"/>
      <c r="B226" s="60"/>
      <c r="C226" s="318"/>
      <c r="D226" s="313"/>
      <c r="E226" s="320"/>
      <c r="F226" s="323"/>
      <c r="G226" s="315"/>
    </row>
    <row r="227" spans="1:7" ht="28" x14ac:dyDescent="0.35">
      <c r="A227" s="263"/>
      <c r="B227" s="60"/>
      <c r="C227" s="318" t="s">
        <v>264</v>
      </c>
      <c r="D227" s="725" t="s">
        <v>265</v>
      </c>
      <c r="E227" s="726"/>
      <c r="F227" s="727"/>
      <c r="G227" s="728"/>
    </row>
    <row r="228" spans="1:7" x14ac:dyDescent="0.35">
      <c r="A228" s="263"/>
      <c r="B228" s="60"/>
      <c r="C228" s="318"/>
      <c r="D228" s="725"/>
      <c r="E228" s="726"/>
      <c r="F228" s="727"/>
      <c r="G228" s="728"/>
    </row>
    <row r="229" spans="1:7" x14ac:dyDescent="0.35">
      <c r="A229" s="263"/>
      <c r="B229" s="60"/>
      <c r="C229" s="318"/>
      <c r="D229" s="729" t="s">
        <v>266</v>
      </c>
      <c r="E229" s="730" t="s">
        <v>267</v>
      </c>
      <c r="F229" s="731" t="s">
        <v>268</v>
      </c>
      <c r="G229" s="733"/>
    </row>
    <row r="230" spans="1:7" x14ac:dyDescent="0.35">
      <c r="A230" s="263"/>
      <c r="B230" s="60"/>
      <c r="C230" s="318"/>
      <c r="D230" s="729"/>
      <c r="E230" s="730"/>
      <c r="F230" s="732"/>
      <c r="G230" s="728"/>
    </row>
    <row r="231" spans="1:7" x14ac:dyDescent="0.35">
      <c r="A231" s="263"/>
      <c r="B231" s="60"/>
      <c r="C231" s="318"/>
      <c r="D231" s="729" t="s">
        <v>269</v>
      </c>
      <c r="E231" s="730" t="s">
        <v>270</v>
      </c>
      <c r="F231" s="731" t="s">
        <v>268</v>
      </c>
      <c r="G231" s="748"/>
    </row>
    <row r="232" spans="1:7" x14ac:dyDescent="0.35">
      <c r="A232" s="263"/>
      <c r="B232" s="60"/>
      <c r="C232" s="318"/>
      <c r="D232" s="729"/>
      <c r="E232" s="730"/>
      <c r="F232" s="732"/>
      <c r="G232" s="749"/>
    </row>
    <row r="233" spans="1:7" x14ac:dyDescent="0.35">
      <c r="A233" s="263"/>
      <c r="B233" s="60"/>
      <c r="C233" s="318"/>
      <c r="D233" s="729" t="s">
        <v>271</v>
      </c>
      <c r="E233" s="730" t="s">
        <v>272</v>
      </c>
      <c r="F233" s="731" t="s">
        <v>268</v>
      </c>
      <c r="G233" s="748"/>
    </row>
    <row r="234" spans="1:7" x14ac:dyDescent="0.35">
      <c r="A234" s="263"/>
      <c r="B234" s="60"/>
      <c r="C234" s="318"/>
      <c r="D234" s="729"/>
      <c r="E234" s="730"/>
      <c r="F234" s="732"/>
      <c r="G234" s="749"/>
    </row>
    <row r="235" spans="1:7" x14ac:dyDescent="0.35">
      <c r="A235" s="263"/>
      <c r="B235" s="60"/>
      <c r="C235" s="318"/>
      <c r="D235" s="729" t="s">
        <v>273</v>
      </c>
      <c r="E235" s="730" t="s">
        <v>274</v>
      </c>
      <c r="F235" s="731" t="s">
        <v>268</v>
      </c>
      <c r="G235" s="747"/>
    </row>
    <row r="236" spans="1:7" x14ac:dyDescent="0.35">
      <c r="A236" s="263"/>
      <c r="B236" s="60"/>
      <c r="C236" s="318"/>
      <c r="D236" s="729"/>
      <c r="E236" s="730"/>
      <c r="F236" s="731"/>
      <c r="G236" s="747"/>
    </row>
    <row r="237" spans="1:7" x14ac:dyDescent="0.35">
      <c r="A237" s="263"/>
      <c r="B237" s="60"/>
      <c r="C237" s="318"/>
      <c r="D237" s="729"/>
      <c r="E237" s="730"/>
      <c r="F237" s="731"/>
      <c r="G237" s="747"/>
    </row>
    <row r="238" spans="1:7" x14ac:dyDescent="0.35">
      <c r="A238" s="263"/>
      <c r="B238" s="60"/>
      <c r="C238" s="318"/>
      <c r="D238" s="729"/>
      <c r="E238" s="730"/>
      <c r="F238" s="731"/>
      <c r="G238" s="747"/>
    </row>
    <row r="239" spans="1:7" ht="26" x14ac:dyDescent="0.35">
      <c r="A239" s="263"/>
      <c r="B239" s="60"/>
      <c r="C239" s="318"/>
      <c r="D239" s="316" t="s">
        <v>275</v>
      </c>
      <c r="E239" s="317" t="s">
        <v>276</v>
      </c>
      <c r="F239" s="24" t="s">
        <v>268</v>
      </c>
      <c r="G239" s="322"/>
    </row>
    <row r="240" spans="1:7" x14ac:dyDescent="0.35">
      <c r="A240" s="263"/>
      <c r="B240" s="60"/>
      <c r="C240" s="318"/>
      <c r="D240" s="729" t="s">
        <v>277</v>
      </c>
      <c r="E240" s="730" t="s">
        <v>278</v>
      </c>
      <c r="F240" s="731" t="s">
        <v>268</v>
      </c>
      <c r="G240" s="748"/>
    </row>
    <row r="241" spans="1:7" x14ac:dyDescent="0.35">
      <c r="A241" s="263"/>
      <c r="B241" s="60"/>
      <c r="C241" s="318"/>
      <c r="D241" s="729"/>
      <c r="E241" s="730"/>
      <c r="F241" s="732"/>
      <c r="G241" s="749"/>
    </row>
    <row r="242" spans="1:7" x14ac:dyDescent="0.35">
      <c r="A242" s="263"/>
      <c r="B242" s="60"/>
      <c r="C242" s="318"/>
      <c r="D242" s="729"/>
      <c r="E242" s="317" t="s">
        <v>279</v>
      </c>
      <c r="F242" s="732" t="s">
        <v>280</v>
      </c>
      <c r="G242" s="737"/>
    </row>
    <row r="243" spans="1:7" x14ac:dyDescent="0.35">
      <c r="A243" s="263"/>
      <c r="B243" s="60"/>
      <c r="C243" s="318"/>
      <c r="D243" s="729"/>
      <c r="E243" s="317" t="s">
        <v>281</v>
      </c>
      <c r="F243" s="732"/>
      <c r="G243" s="737"/>
    </row>
    <row r="244" spans="1:7" x14ac:dyDescent="0.35">
      <c r="A244" s="263"/>
      <c r="B244" s="60"/>
      <c r="C244" s="318"/>
      <c r="D244" s="316" t="s">
        <v>282</v>
      </c>
      <c r="E244" s="317" t="s">
        <v>283</v>
      </c>
      <c r="F244" s="436" t="s">
        <v>268</v>
      </c>
      <c r="G244" s="439"/>
    </row>
    <row r="245" spans="1:7" x14ac:dyDescent="0.35">
      <c r="A245" s="263"/>
      <c r="B245" s="60"/>
      <c r="C245" s="318"/>
      <c r="D245" s="316"/>
      <c r="E245" s="317"/>
      <c r="F245" s="436"/>
      <c r="G245" s="439"/>
    </row>
    <row r="246" spans="1:7" x14ac:dyDescent="0.35">
      <c r="A246" s="263"/>
      <c r="B246" s="60"/>
      <c r="C246" s="318" t="s">
        <v>284</v>
      </c>
      <c r="D246" s="746" t="s">
        <v>285</v>
      </c>
      <c r="E246" s="726" t="s">
        <v>286</v>
      </c>
      <c r="F246" s="727"/>
      <c r="G246" s="728"/>
    </row>
    <row r="247" spans="1:7" x14ac:dyDescent="0.35">
      <c r="A247" s="263"/>
      <c r="B247" s="60"/>
      <c r="C247" s="318"/>
      <c r="D247" s="746"/>
      <c r="E247" s="726"/>
      <c r="F247" s="727"/>
      <c r="G247" s="728"/>
    </row>
    <row r="248" spans="1:7" x14ac:dyDescent="0.35">
      <c r="A248" s="263"/>
      <c r="B248" s="60"/>
      <c r="C248" s="318" t="s">
        <v>287</v>
      </c>
      <c r="D248" s="313" t="s">
        <v>288</v>
      </c>
      <c r="E248" s="753" t="s">
        <v>289</v>
      </c>
      <c r="F248" s="754"/>
      <c r="G248" s="755"/>
    </row>
    <row r="249" spans="1:7" x14ac:dyDescent="0.35">
      <c r="A249" s="263"/>
      <c r="B249" s="60"/>
      <c r="C249" s="318"/>
      <c r="D249" s="313"/>
      <c r="E249" s="320"/>
      <c r="F249" s="321"/>
      <c r="G249" s="322"/>
    </row>
    <row r="250" spans="1:7" x14ac:dyDescent="0.35">
      <c r="A250" s="263"/>
      <c r="B250" s="60"/>
      <c r="C250" s="318" t="s">
        <v>290</v>
      </c>
      <c r="D250" s="725" t="s">
        <v>291</v>
      </c>
      <c r="E250" s="753" t="s">
        <v>292</v>
      </c>
      <c r="F250" s="754"/>
      <c r="G250" s="755"/>
    </row>
    <row r="251" spans="1:7" x14ac:dyDescent="0.35">
      <c r="A251" s="263"/>
      <c r="B251" s="60"/>
      <c r="C251" s="318"/>
      <c r="D251" s="725"/>
      <c r="E251" s="320"/>
      <c r="F251" s="321"/>
      <c r="G251" s="322"/>
    </row>
    <row r="252" spans="1:7" x14ac:dyDescent="0.35">
      <c r="A252" s="263"/>
      <c r="B252" s="60"/>
      <c r="C252" s="318"/>
      <c r="D252" s="313"/>
      <c r="E252" s="320"/>
      <c r="F252" s="321"/>
      <c r="G252" s="322"/>
    </row>
    <row r="253" spans="1:7" x14ac:dyDescent="0.35">
      <c r="A253" s="263"/>
      <c r="B253" s="60"/>
      <c r="C253" s="318" t="s">
        <v>293</v>
      </c>
      <c r="D253" s="313" t="s">
        <v>38</v>
      </c>
      <c r="E253" s="753" t="s">
        <v>294</v>
      </c>
      <c r="F253" s="754"/>
      <c r="G253" s="755"/>
    </row>
    <row r="254" spans="1:7" x14ac:dyDescent="0.35">
      <c r="A254" s="263"/>
      <c r="B254" s="60"/>
      <c r="C254" s="318"/>
      <c r="D254" s="313"/>
      <c r="E254" s="320"/>
      <c r="F254" s="321"/>
      <c r="G254" s="322"/>
    </row>
    <row r="255" spans="1:7" x14ac:dyDescent="0.35">
      <c r="A255" s="263"/>
      <c r="B255" s="60"/>
      <c r="C255" s="318" t="s">
        <v>295</v>
      </c>
      <c r="D255" s="313" t="s">
        <v>13</v>
      </c>
      <c r="E255" s="753" t="s">
        <v>296</v>
      </c>
      <c r="F255" s="754"/>
      <c r="G255" s="755"/>
    </row>
    <row r="256" spans="1:7" x14ac:dyDescent="0.35">
      <c r="A256" s="263"/>
      <c r="B256" s="60"/>
      <c r="C256" s="318"/>
      <c r="D256" s="313"/>
      <c r="E256" s="320"/>
      <c r="F256" s="321"/>
      <c r="G256" s="322"/>
    </row>
    <row r="257" spans="1:7" x14ac:dyDescent="0.35">
      <c r="A257" s="263"/>
      <c r="B257" s="60"/>
      <c r="C257" s="318" t="s">
        <v>297</v>
      </c>
      <c r="D257" s="313" t="s">
        <v>298</v>
      </c>
      <c r="E257" s="753" t="s">
        <v>299</v>
      </c>
      <c r="F257" s="754"/>
      <c r="G257" s="755"/>
    </row>
    <row r="258" spans="1:7" x14ac:dyDescent="0.35">
      <c r="A258" s="263"/>
      <c r="B258" s="60"/>
      <c r="C258" s="318"/>
      <c r="D258" s="313"/>
      <c r="E258" s="320"/>
      <c r="F258" s="321"/>
      <c r="G258" s="322"/>
    </row>
    <row r="259" spans="1:7" x14ac:dyDescent="0.35">
      <c r="A259" s="263"/>
      <c r="B259" s="60"/>
      <c r="C259" s="318" t="s">
        <v>300</v>
      </c>
      <c r="D259" s="313" t="s">
        <v>301</v>
      </c>
      <c r="E259" s="320"/>
      <c r="F259" s="321"/>
      <c r="G259" s="322"/>
    </row>
    <row r="260" spans="1:7" x14ac:dyDescent="0.35">
      <c r="A260" s="263"/>
      <c r="B260" s="60"/>
      <c r="C260" s="318"/>
      <c r="D260" s="313"/>
      <c r="E260" s="320"/>
      <c r="F260" s="321"/>
      <c r="G260" s="322"/>
    </row>
    <row r="261" spans="1:7" x14ac:dyDescent="0.35">
      <c r="A261" s="263"/>
      <c r="B261" s="60"/>
      <c r="C261" s="318" t="s">
        <v>302</v>
      </c>
      <c r="D261" s="313" t="s">
        <v>303</v>
      </c>
      <c r="E261" s="726" t="s">
        <v>304</v>
      </c>
      <c r="F261" s="727"/>
      <c r="G261" s="728"/>
    </row>
    <row r="262" spans="1:7" x14ac:dyDescent="0.35">
      <c r="A262" s="263"/>
      <c r="B262" s="60"/>
      <c r="C262" s="318"/>
      <c r="D262" s="313"/>
      <c r="E262" s="314"/>
      <c r="F262" s="251"/>
      <c r="G262" s="315"/>
    </row>
    <row r="263" spans="1:7" x14ac:dyDescent="0.35">
      <c r="A263" s="263"/>
      <c r="B263" s="60"/>
      <c r="C263" s="318" t="s">
        <v>305</v>
      </c>
      <c r="D263" s="313" t="s">
        <v>306</v>
      </c>
      <c r="E263" s="320"/>
      <c r="F263" s="321"/>
      <c r="G263" s="322"/>
    </row>
    <row r="264" spans="1:7" x14ac:dyDescent="0.35">
      <c r="A264" s="263"/>
      <c r="B264" s="60"/>
      <c r="C264" s="318"/>
      <c r="D264" s="313"/>
      <c r="E264" s="320"/>
      <c r="F264" s="321"/>
      <c r="G264" s="322"/>
    </row>
    <row r="265" spans="1:7" x14ac:dyDescent="0.35">
      <c r="A265" s="263"/>
      <c r="B265" s="60"/>
      <c r="C265" s="318" t="s">
        <v>307</v>
      </c>
      <c r="D265" s="313" t="s">
        <v>308</v>
      </c>
      <c r="E265" s="320"/>
      <c r="F265" s="321"/>
      <c r="G265" s="322"/>
    </row>
    <row r="266" spans="1:7" x14ac:dyDescent="0.35">
      <c r="A266" s="263"/>
      <c r="B266" s="60"/>
      <c r="C266" s="318"/>
      <c r="D266" s="313"/>
      <c r="E266" s="320"/>
      <c r="F266" s="321"/>
      <c r="G266" s="322"/>
    </row>
    <row r="267" spans="1:7" ht="50.25" customHeight="1" x14ac:dyDescent="0.35">
      <c r="A267" s="263"/>
      <c r="B267" s="60"/>
      <c r="C267" s="445" t="s">
        <v>309</v>
      </c>
      <c r="D267" s="683" t="s">
        <v>310</v>
      </c>
      <c r="E267" s="753" t="s">
        <v>311</v>
      </c>
      <c r="F267" s="754"/>
      <c r="G267" s="755"/>
    </row>
    <row r="268" spans="1:7" x14ac:dyDescent="0.35">
      <c r="A268" s="263"/>
      <c r="B268" s="60"/>
      <c r="C268" s="318"/>
      <c r="D268" s="313"/>
      <c r="E268" s="726"/>
      <c r="F268" s="727"/>
      <c r="G268" s="728"/>
    </row>
    <row r="269" spans="1:7" x14ac:dyDescent="0.35">
      <c r="A269" s="263"/>
      <c r="B269" s="60"/>
      <c r="C269" s="318">
        <v>2.2000000000000002</v>
      </c>
      <c r="D269" s="725" t="s">
        <v>312</v>
      </c>
      <c r="E269" s="726" t="s">
        <v>313</v>
      </c>
      <c r="F269" s="750" t="s">
        <v>314</v>
      </c>
      <c r="G269" s="751"/>
    </row>
    <row r="270" spans="1:7" x14ac:dyDescent="0.35">
      <c r="A270" s="263"/>
      <c r="B270" s="60"/>
      <c r="C270" s="318"/>
      <c r="D270" s="725"/>
      <c r="E270" s="726"/>
      <c r="F270" s="750"/>
      <c r="G270" s="751"/>
    </row>
    <row r="271" spans="1:7" x14ac:dyDescent="0.35">
      <c r="A271" s="263"/>
      <c r="B271" s="60"/>
      <c r="C271" s="318"/>
      <c r="D271" s="725"/>
      <c r="E271" s="726"/>
      <c r="F271" s="750"/>
      <c r="G271" s="751"/>
    </row>
    <row r="272" spans="1:7" ht="33.75" customHeight="1" x14ac:dyDescent="0.35">
      <c r="A272" s="263"/>
      <c r="B272" s="60"/>
      <c r="C272" s="318">
        <v>2.2000000000000002</v>
      </c>
      <c r="D272" s="313" t="s">
        <v>315</v>
      </c>
      <c r="E272" s="320" t="s">
        <v>316</v>
      </c>
      <c r="F272" s="750" t="s">
        <v>317</v>
      </c>
      <c r="G272" s="751"/>
    </row>
    <row r="273" spans="1:7" x14ac:dyDescent="0.35">
      <c r="A273" s="263"/>
      <c r="B273" s="60"/>
      <c r="C273" s="318">
        <v>2.8</v>
      </c>
      <c r="D273" s="725" t="s">
        <v>318</v>
      </c>
      <c r="E273" s="726" t="s">
        <v>319</v>
      </c>
      <c r="F273" s="752" t="s">
        <v>320</v>
      </c>
      <c r="G273" s="728"/>
    </row>
    <row r="274" spans="1:7" x14ac:dyDescent="0.35">
      <c r="A274" s="263"/>
      <c r="B274" s="60"/>
      <c r="C274" s="318"/>
      <c r="D274" s="725"/>
      <c r="E274" s="726"/>
      <c r="F274" s="727"/>
      <c r="G274" s="728"/>
    </row>
    <row r="275" spans="1:7" ht="45.75" customHeight="1" x14ac:dyDescent="0.35">
      <c r="A275" s="263"/>
      <c r="B275" s="60"/>
      <c r="C275" s="318"/>
      <c r="D275" s="725"/>
      <c r="E275" s="726"/>
      <c r="F275" s="727"/>
      <c r="G275" s="728"/>
    </row>
    <row r="276" spans="1:7" x14ac:dyDescent="0.35">
      <c r="A276" s="263"/>
      <c r="B276" s="60"/>
      <c r="C276" s="269">
        <v>2.1</v>
      </c>
      <c r="D276" s="313" t="s">
        <v>321</v>
      </c>
      <c r="E276" s="320" t="s">
        <v>322</v>
      </c>
      <c r="F276" s="752" t="s">
        <v>323</v>
      </c>
      <c r="G276" s="728"/>
    </row>
    <row r="277" spans="1:7" x14ac:dyDescent="0.35">
      <c r="A277" s="263"/>
      <c r="B277" s="60"/>
      <c r="C277" s="318"/>
      <c r="D277" s="725"/>
      <c r="E277" s="317"/>
      <c r="F277" s="727" t="s">
        <v>324</v>
      </c>
      <c r="G277" s="728"/>
    </row>
    <row r="278" spans="1:7" x14ac:dyDescent="0.35">
      <c r="A278" s="263"/>
      <c r="B278" s="60"/>
      <c r="C278" s="318"/>
      <c r="D278" s="725"/>
      <c r="E278" s="317"/>
      <c r="F278" s="727"/>
      <c r="G278" s="728"/>
    </row>
    <row r="279" spans="1:7" x14ac:dyDescent="0.35">
      <c r="A279" s="263"/>
      <c r="B279" s="60"/>
      <c r="C279" s="318">
        <v>5.3</v>
      </c>
      <c r="D279" s="725" t="s">
        <v>325</v>
      </c>
      <c r="E279" s="726" t="s">
        <v>326</v>
      </c>
      <c r="F279" s="757" t="s">
        <v>327</v>
      </c>
      <c r="G279" s="758"/>
    </row>
    <row r="280" spans="1:7" x14ac:dyDescent="0.35">
      <c r="A280" s="263"/>
      <c r="B280" s="60"/>
      <c r="C280" s="318"/>
      <c r="D280" s="725"/>
      <c r="E280" s="726"/>
      <c r="F280" s="757"/>
      <c r="G280" s="758"/>
    </row>
    <row r="281" spans="1:7" x14ac:dyDescent="0.35">
      <c r="A281" s="263"/>
      <c r="B281" s="60"/>
      <c r="C281" s="318"/>
      <c r="D281" s="725"/>
      <c r="E281" s="726"/>
      <c r="F281" s="757"/>
      <c r="G281" s="758"/>
    </row>
    <row r="282" spans="1:7" x14ac:dyDescent="0.35">
      <c r="A282" s="263"/>
      <c r="B282" s="60"/>
      <c r="C282" s="318"/>
      <c r="D282" s="725"/>
      <c r="E282" s="726"/>
      <c r="F282" s="757"/>
      <c r="G282" s="758"/>
    </row>
    <row r="283" spans="1:7" ht="26" x14ac:dyDescent="0.35">
      <c r="A283" s="263"/>
      <c r="B283" s="60"/>
      <c r="C283" s="318">
        <v>5.3</v>
      </c>
      <c r="D283" s="313" t="s">
        <v>328</v>
      </c>
      <c r="E283" s="320" t="s">
        <v>322</v>
      </c>
      <c r="F283" s="759">
        <v>0.95</v>
      </c>
      <c r="G283" s="760"/>
    </row>
    <row r="284" spans="1:7" ht="39" x14ac:dyDescent="0.35">
      <c r="A284" s="263"/>
      <c r="B284" s="60"/>
      <c r="C284" s="318">
        <v>5.3</v>
      </c>
      <c r="D284" s="313" t="s">
        <v>329</v>
      </c>
      <c r="E284" s="320" t="s">
        <v>322</v>
      </c>
      <c r="F284" s="759">
        <v>0.97499999999999998</v>
      </c>
      <c r="G284" s="760"/>
    </row>
    <row r="285" spans="1:7" x14ac:dyDescent="0.35">
      <c r="A285" s="263"/>
      <c r="B285" s="60"/>
      <c r="C285" s="735" t="s">
        <v>330</v>
      </c>
      <c r="D285" s="725" t="s">
        <v>331</v>
      </c>
      <c r="E285" s="726" t="s">
        <v>332</v>
      </c>
      <c r="F285" s="756"/>
      <c r="G285" s="728" t="s">
        <v>333</v>
      </c>
    </row>
    <row r="286" spans="1:7" x14ac:dyDescent="0.35">
      <c r="A286" s="263"/>
      <c r="B286" s="60"/>
      <c r="C286" s="735"/>
      <c r="D286" s="725"/>
      <c r="E286" s="726"/>
      <c r="F286" s="756"/>
      <c r="G286" s="728"/>
    </row>
    <row r="287" spans="1:7" x14ac:dyDescent="0.35">
      <c r="A287" s="263"/>
      <c r="B287" s="60"/>
      <c r="C287" s="735"/>
      <c r="D287" s="725"/>
      <c r="E287" s="726" t="s">
        <v>334</v>
      </c>
      <c r="F287" s="756"/>
      <c r="G287" s="728" t="s">
        <v>333</v>
      </c>
    </row>
    <row r="288" spans="1:7" x14ac:dyDescent="0.35">
      <c r="A288" s="263"/>
      <c r="B288" s="60"/>
      <c r="C288" s="735"/>
      <c r="D288" s="725"/>
      <c r="E288" s="726"/>
      <c r="F288" s="756"/>
      <c r="G288" s="728"/>
    </row>
    <row r="289" spans="1:7" x14ac:dyDescent="0.35">
      <c r="A289" s="263"/>
      <c r="B289" s="60"/>
      <c r="C289" s="735"/>
      <c r="D289" s="725"/>
      <c r="E289" s="726" t="s">
        <v>335</v>
      </c>
      <c r="F289" s="727" t="s">
        <v>263</v>
      </c>
      <c r="G289" s="728"/>
    </row>
    <row r="290" spans="1:7" x14ac:dyDescent="0.35">
      <c r="A290" s="263"/>
      <c r="B290" s="60"/>
      <c r="C290" s="735"/>
      <c r="D290" s="725"/>
      <c r="E290" s="726"/>
      <c r="F290" s="727"/>
      <c r="G290" s="728"/>
    </row>
    <row r="291" spans="1:7" x14ac:dyDescent="0.35">
      <c r="A291" s="263"/>
      <c r="B291" s="60"/>
      <c r="C291" s="735"/>
      <c r="D291" s="725"/>
      <c r="E291" s="726"/>
      <c r="F291" s="727"/>
      <c r="G291" s="728"/>
    </row>
    <row r="292" spans="1:7" x14ac:dyDescent="0.35">
      <c r="A292" s="263"/>
      <c r="B292" s="60"/>
      <c r="C292" s="735"/>
      <c r="D292" s="725"/>
      <c r="E292" s="726" t="s">
        <v>336</v>
      </c>
      <c r="F292" s="727" t="s">
        <v>337</v>
      </c>
      <c r="G292" s="728"/>
    </row>
    <row r="293" spans="1:7" x14ac:dyDescent="0.35">
      <c r="A293" s="263"/>
      <c r="B293" s="60"/>
      <c r="C293" s="735"/>
      <c r="D293" s="725"/>
      <c r="E293" s="726"/>
      <c r="F293" s="727"/>
      <c r="G293" s="728"/>
    </row>
    <row r="294" spans="1:7" x14ac:dyDescent="0.35">
      <c r="A294" s="263"/>
      <c r="B294" s="60"/>
      <c r="C294" s="735"/>
      <c r="D294" s="725"/>
      <c r="E294" s="726"/>
      <c r="F294" s="727"/>
      <c r="G294" s="728"/>
    </row>
    <row r="295" spans="1:7" x14ac:dyDescent="0.35">
      <c r="A295" s="263"/>
      <c r="B295" s="60"/>
      <c r="C295" s="318" t="s">
        <v>338</v>
      </c>
      <c r="D295" s="725" t="s">
        <v>339</v>
      </c>
      <c r="E295" s="726" t="s">
        <v>340</v>
      </c>
      <c r="F295" s="727" t="s">
        <v>341</v>
      </c>
      <c r="G295" s="728"/>
    </row>
    <row r="296" spans="1:7" x14ac:dyDescent="0.35">
      <c r="A296" s="263"/>
      <c r="B296" s="60"/>
      <c r="C296" s="318"/>
      <c r="D296" s="725"/>
      <c r="E296" s="726"/>
      <c r="F296" s="727"/>
      <c r="G296" s="728"/>
    </row>
    <row r="297" spans="1:7" x14ac:dyDescent="0.35">
      <c r="A297" s="263"/>
      <c r="B297" s="60"/>
      <c r="C297" s="318"/>
      <c r="D297" s="725"/>
      <c r="E297" s="726"/>
      <c r="F297" s="727"/>
      <c r="G297" s="728"/>
    </row>
    <row r="298" spans="1:7" x14ac:dyDescent="0.35">
      <c r="A298" s="263"/>
      <c r="B298" s="60"/>
      <c r="C298" s="318">
        <v>6.3</v>
      </c>
      <c r="D298" s="725" t="s">
        <v>342</v>
      </c>
      <c r="E298" s="762" t="s">
        <v>343</v>
      </c>
      <c r="F298" s="763">
        <v>10000000</v>
      </c>
      <c r="G298" s="764"/>
    </row>
    <row r="299" spans="1:7" x14ac:dyDescent="0.35">
      <c r="A299" s="263"/>
      <c r="B299" s="60"/>
      <c r="C299" s="318"/>
      <c r="D299" s="725"/>
      <c r="E299" s="762"/>
      <c r="F299" s="763"/>
      <c r="G299" s="764"/>
    </row>
    <row r="300" spans="1:7" x14ac:dyDescent="0.35">
      <c r="A300" s="263"/>
      <c r="B300" s="60"/>
      <c r="C300" s="318"/>
      <c r="D300" s="725"/>
      <c r="E300" s="762"/>
      <c r="F300" s="763"/>
      <c r="G300" s="764"/>
    </row>
    <row r="301" spans="1:7" x14ac:dyDescent="0.35">
      <c r="A301" s="263"/>
      <c r="B301" s="60"/>
      <c r="C301" s="735" t="s">
        <v>344</v>
      </c>
      <c r="D301" s="725" t="s">
        <v>345</v>
      </c>
      <c r="E301" s="314" t="s">
        <v>346</v>
      </c>
      <c r="F301" s="765" t="s">
        <v>347</v>
      </c>
      <c r="G301" s="749"/>
    </row>
    <row r="302" spans="1:7" x14ac:dyDescent="0.35">
      <c r="A302" s="263"/>
      <c r="B302" s="60"/>
      <c r="C302" s="735"/>
      <c r="D302" s="725"/>
      <c r="E302" s="320"/>
      <c r="F302" s="752" t="s">
        <v>348</v>
      </c>
      <c r="G302" s="728"/>
    </row>
    <row r="303" spans="1:7" x14ac:dyDescent="0.35">
      <c r="A303" s="263"/>
      <c r="B303" s="60"/>
      <c r="C303" s="735"/>
      <c r="D303" s="725"/>
      <c r="E303" s="270"/>
      <c r="F303" s="765" t="s">
        <v>349</v>
      </c>
      <c r="G303" s="749"/>
    </row>
    <row r="304" spans="1:7" x14ac:dyDescent="0.35">
      <c r="A304" s="263"/>
      <c r="B304" s="60"/>
      <c r="C304" s="318" t="s">
        <v>350</v>
      </c>
      <c r="D304" s="268"/>
      <c r="E304" s="271" t="s">
        <v>351</v>
      </c>
      <c r="F304" s="757">
        <v>0.15</v>
      </c>
      <c r="G304" s="758"/>
    </row>
    <row r="305" spans="1:7" x14ac:dyDescent="0.35">
      <c r="A305" s="263"/>
      <c r="B305" s="60"/>
      <c r="C305" s="318"/>
      <c r="D305" s="268"/>
      <c r="E305" s="314"/>
      <c r="F305" s="251"/>
      <c r="G305" s="315"/>
    </row>
    <row r="306" spans="1:7" x14ac:dyDescent="0.35">
      <c r="A306" s="263"/>
      <c r="B306" s="60"/>
      <c r="C306" s="318"/>
      <c r="D306" s="268"/>
      <c r="E306" s="314"/>
      <c r="F306" s="251"/>
      <c r="G306" s="315"/>
    </row>
    <row r="307" spans="1:7" x14ac:dyDescent="0.35">
      <c r="A307" s="263"/>
      <c r="B307" s="60"/>
      <c r="C307" s="318" t="s">
        <v>352</v>
      </c>
      <c r="D307" s="725" t="s">
        <v>353</v>
      </c>
      <c r="E307" s="741" t="s">
        <v>354</v>
      </c>
      <c r="F307" s="761" t="s">
        <v>16</v>
      </c>
      <c r="G307" s="743"/>
    </row>
    <row r="308" spans="1:7" x14ac:dyDescent="0.35">
      <c r="A308" s="263"/>
      <c r="B308" s="60"/>
      <c r="C308" s="318"/>
      <c r="D308" s="725"/>
      <c r="E308" s="741"/>
      <c r="F308" s="742"/>
      <c r="G308" s="743"/>
    </row>
    <row r="309" spans="1:7" x14ac:dyDescent="0.35">
      <c r="A309" s="263"/>
      <c r="B309" s="60"/>
      <c r="C309" s="318"/>
      <c r="D309" s="725"/>
      <c r="E309" s="741"/>
      <c r="F309" s="742"/>
      <c r="G309" s="743"/>
    </row>
    <row r="310" spans="1:7" x14ac:dyDescent="0.35">
      <c r="A310" s="263"/>
      <c r="B310" s="60"/>
      <c r="C310" s="318"/>
      <c r="D310" s="725"/>
      <c r="E310" s="741"/>
      <c r="F310" s="742"/>
      <c r="G310" s="743"/>
    </row>
    <row r="311" spans="1:7" x14ac:dyDescent="0.35">
      <c r="A311" s="263"/>
      <c r="B311" s="60"/>
      <c r="C311" s="318" t="s">
        <v>355</v>
      </c>
      <c r="D311" s="313" t="s">
        <v>301</v>
      </c>
      <c r="E311" s="314" t="s">
        <v>356</v>
      </c>
      <c r="F311" s="769"/>
      <c r="G311" s="770"/>
    </row>
    <row r="312" spans="1:7" x14ac:dyDescent="0.35">
      <c r="A312" s="263"/>
      <c r="B312" s="60"/>
      <c r="C312" s="318"/>
      <c r="D312" s="725" t="s">
        <v>357</v>
      </c>
      <c r="E312" s="771" t="s">
        <v>358</v>
      </c>
      <c r="F312" s="766" t="s">
        <v>359</v>
      </c>
      <c r="G312" s="767"/>
    </row>
    <row r="313" spans="1:7" x14ac:dyDescent="0.35">
      <c r="A313" s="263"/>
      <c r="B313" s="60"/>
      <c r="C313" s="318"/>
      <c r="D313" s="725"/>
      <c r="E313" s="771"/>
      <c r="F313" s="766">
        <v>0</v>
      </c>
      <c r="G313" s="767"/>
    </row>
    <row r="314" spans="1:7" x14ac:dyDescent="0.35">
      <c r="A314" s="263"/>
      <c r="B314" s="60"/>
      <c r="C314" s="318"/>
      <c r="D314" s="725"/>
      <c r="E314" s="771"/>
      <c r="F314" s="766">
        <v>0</v>
      </c>
      <c r="G314" s="767"/>
    </row>
    <row r="315" spans="1:7" x14ac:dyDescent="0.35">
      <c r="A315" s="263"/>
      <c r="B315" s="60"/>
      <c r="C315" s="318"/>
      <c r="D315" s="725"/>
      <c r="E315" s="771"/>
      <c r="F315" s="766">
        <v>0</v>
      </c>
      <c r="G315" s="767"/>
    </row>
    <row r="316" spans="1:7" x14ac:dyDescent="0.35">
      <c r="A316" s="263"/>
      <c r="B316" s="60"/>
      <c r="C316" s="318"/>
      <c r="D316" s="725"/>
      <c r="E316" s="771"/>
      <c r="F316" s="766">
        <v>0</v>
      </c>
      <c r="G316" s="767"/>
    </row>
    <row r="317" spans="1:7" ht="28" x14ac:dyDescent="0.35">
      <c r="A317" s="263"/>
      <c r="B317" s="60"/>
      <c r="C317" s="318" t="s">
        <v>360</v>
      </c>
      <c r="D317" s="725" t="s">
        <v>303</v>
      </c>
      <c r="E317" s="726" t="s">
        <v>361</v>
      </c>
      <c r="F317" s="766" t="s">
        <v>143</v>
      </c>
      <c r="G317" s="767"/>
    </row>
    <row r="318" spans="1:7" x14ac:dyDescent="0.35">
      <c r="A318" s="263"/>
      <c r="B318" s="60"/>
      <c r="C318" s="318"/>
      <c r="D318" s="725"/>
      <c r="E318" s="726"/>
      <c r="F318" s="766">
        <v>0</v>
      </c>
      <c r="G318" s="767"/>
    </row>
    <row r="319" spans="1:7" x14ac:dyDescent="0.35">
      <c r="A319" s="263"/>
      <c r="B319" s="60"/>
      <c r="C319" s="318"/>
      <c r="D319" s="725"/>
      <c r="E319" s="726"/>
      <c r="F319" s="766">
        <v>0</v>
      </c>
      <c r="G319" s="767"/>
    </row>
    <row r="320" spans="1:7" x14ac:dyDescent="0.35">
      <c r="A320" s="263"/>
      <c r="B320" s="60"/>
      <c r="C320" s="318"/>
      <c r="D320" s="725"/>
      <c r="E320" s="726"/>
      <c r="F320" s="766">
        <v>0</v>
      </c>
      <c r="G320" s="767"/>
    </row>
    <row r="321" spans="1:7" x14ac:dyDescent="0.35">
      <c r="A321" s="263"/>
      <c r="B321" s="60"/>
      <c r="C321" s="318"/>
      <c r="D321" s="725"/>
      <c r="E321" s="726"/>
      <c r="F321" s="766">
        <v>0</v>
      </c>
      <c r="G321" s="767"/>
    </row>
    <row r="322" spans="1:7" ht="26" x14ac:dyDescent="0.35">
      <c r="A322" s="272"/>
      <c r="B322" s="273"/>
      <c r="C322" s="274">
        <v>8.3000000000000007</v>
      </c>
      <c r="D322" s="275" t="s">
        <v>362</v>
      </c>
      <c r="E322" s="276" t="s">
        <v>363</v>
      </c>
      <c r="F322" s="277"/>
      <c r="G322" s="278"/>
    </row>
    <row r="323" spans="1:7" x14ac:dyDescent="0.35">
      <c r="A323" s="240"/>
      <c r="B323" s="60"/>
      <c r="C323" s="312"/>
      <c r="D323" s="128"/>
      <c r="E323" s="128"/>
      <c r="F323" s="241"/>
      <c r="G323" s="241"/>
    </row>
    <row r="324" spans="1:7" x14ac:dyDescent="0.35">
      <c r="A324" s="255">
        <v>1.6</v>
      </c>
      <c r="B324" s="768" t="s">
        <v>364</v>
      </c>
      <c r="C324" s="768"/>
      <c r="D324" s="768"/>
      <c r="E324" s="768"/>
      <c r="F324" s="768"/>
      <c r="G324" s="768"/>
    </row>
    <row r="325" spans="1:7" x14ac:dyDescent="0.35">
      <c r="A325" s="240" t="s">
        <v>365</v>
      </c>
      <c r="B325" s="768" t="s">
        <v>366</v>
      </c>
      <c r="C325" s="768"/>
      <c r="D325" s="768"/>
      <c r="E325" s="768"/>
      <c r="F325" s="768"/>
      <c r="G325" s="768"/>
    </row>
    <row r="326" spans="1:7" x14ac:dyDescent="0.35">
      <c r="A326" s="240" t="s">
        <v>367</v>
      </c>
      <c r="B326" s="60"/>
      <c r="C326" s="312" t="s">
        <v>368</v>
      </c>
      <c r="D326" s="722" t="s">
        <v>369</v>
      </c>
      <c r="E326" s="722"/>
      <c r="F326" s="722"/>
      <c r="G326" s="722"/>
    </row>
    <row r="327" spans="1:7" x14ac:dyDescent="0.35">
      <c r="A327" s="240"/>
      <c r="B327" s="60"/>
      <c r="C327" s="312"/>
      <c r="D327" s="722"/>
      <c r="E327" s="722"/>
      <c r="F327" s="722"/>
      <c r="G327" s="722"/>
    </row>
    <row r="328" spans="1:7" x14ac:dyDescent="0.35">
      <c r="A328" s="240" t="s">
        <v>370</v>
      </c>
      <c r="B328" s="60"/>
      <c r="C328" s="717" t="s">
        <v>371</v>
      </c>
      <c r="D328" s="744" t="s">
        <v>372</v>
      </c>
      <c r="E328" s="744"/>
      <c r="F328" s="744"/>
      <c r="G328" s="744"/>
    </row>
    <row r="329" spans="1:7" x14ac:dyDescent="0.35">
      <c r="A329" s="240"/>
      <c r="B329" s="60"/>
      <c r="C329" s="717"/>
      <c r="D329" s="744"/>
      <c r="E329" s="744"/>
      <c r="F329" s="744"/>
      <c r="G329" s="744"/>
    </row>
    <row r="330" spans="1:7" x14ac:dyDescent="0.35">
      <c r="A330" s="240"/>
      <c r="B330" s="60"/>
      <c r="C330" s="717"/>
      <c r="D330" s="744"/>
      <c r="E330" s="744"/>
      <c r="F330" s="744"/>
      <c r="G330" s="744"/>
    </row>
    <row r="331" spans="1:7" x14ac:dyDescent="0.35">
      <c r="A331" s="240"/>
      <c r="B331" s="60"/>
      <c r="C331" s="717"/>
      <c r="D331" s="744"/>
      <c r="E331" s="744"/>
      <c r="F331" s="744"/>
      <c r="G331" s="744"/>
    </row>
    <row r="332" spans="1:7" x14ac:dyDescent="0.35">
      <c r="A332" s="240" t="s">
        <v>373</v>
      </c>
      <c r="B332" s="60"/>
      <c r="C332" s="717" t="s">
        <v>374</v>
      </c>
      <c r="D332" s="718" t="s">
        <v>375</v>
      </c>
      <c r="E332" s="718"/>
      <c r="F332" s="718"/>
      <c r="G332" s="718"/>
    </row>
    <row r="333" spans="1:7" x14ac:dyDescent="0.35">
      <c r="A333" s="240"/>
      <c r="B333" s="60"/>
      <c r="C333" s="717"/>
      <c r="D333" s="718"/>
      <c r="E333" s="718"/>
      <c r="F333" s="718"/>
      <c r="G333" s="718"/>
    </row>
    <row r="334" spans="1:7" x14ac:dyDescent="0.35">
      <c r="A334" s="240"/>
      <c r="B334" s="60"/>
      <c r="C334" s="717"/>
      <c r="D334" s="718"/>
      <c r="E334" s="718"/>
      <c r="F334" s="718"/>
      <c r="G334" s="718"/>
    </row>
    <row r="335" spans="1:7" x14ac:dyDescent="0.35">
      <c r="A335" s="240"/>
      <c r="B335" s="60"/>
      <c r="C335" s="717"/>
      <c r="D335" s="718"/>
      <c r="E335" s="718"/>
      <c r="F335" s="718"/>
      <c r="G335" s="718"/>
    </row>
    <row r="336" spans="1:7" x14ac:dyDescent="0.35">
      <c r="A336" s="240"/>
      <c r="B336" s="60"/>
      <c r="C336" s="717"/>
      <c r="D336" s="718"/>
      <c r="E336" s="718"/>
      <c r="F336" s="718"/>
      <c r="G336" s="718"/>
    </row>
    <row r="337" spans="1:7" ht="4.5" customHeight="1" x14ac:dyDescent="0.35">
      <c r="A337" s="240"/>
      <c r="B337" s="60"/>
      <c r="C337" s="717"/>
      <c r="D337" s="718"/>
      <c r="E337" s="718"/>
      <c r="F337" s="718"/>
      <c r="G337" s="718"/>
    </row>
    <row r="338" spans="1:7" x14ac:dyDescent="0.35">
      <c r="A338" s="240"/>
      <c r="B338" s="60"/>
      <c r="C338" s="312"/>
      <c r="D338" s="718" t="s">
        <v>376</v>
      </c>
      <c r="E338" s="718"/>
      <c r="F338" s="718"/>
      <c r="G338" s="718"/>
    </row>
    <row r="339" spans="1:7" x14ac:dyDescent="0.35">
      <c r="A339" s="240"/>
      <c r="B339" s="60"/>
      <c r="C339" s="312"/>
      <c r="D339" s="718"/>
      <c r="E339" s="718"/>
      <c r="F339" s="718"/>
      <c r="G339" s="718"/>
    </row>
    <row r="340" spans="1:7" x14ac:dyDescent="0.35">
      <c r="A340" s="240"/>
      <c r="B340" s="60"/>
      <c r="C340" s="312"/>
      <c r="D340" s="718"/>
      <c r="E340" s="718"/>
      <c r="F340" s="718"/>
      <c r="G340" s="718"/>
    </row>
    <row r="341" spans="1:7" x14ac:dyDescent="0.35">
      <c r="A341" s="240"/>
      <c r="B341" s="60"/>
      <c r="C341" s="312"/>
      <c r="D341" s="718" t="s">
        <v>377</v>
      </c>
      <c r="E341" s="718"/>
      <c r="F341" s="718"/>
      <c r="G341" s="718"/>
    </row>
    <row r="342" spans="1:7" x14ac:dyDescent="0.35">
      <c r="A342" s="240"/>
      <c r="B342" s="60"/>
      <c r="C342" s="312"/>
      <c r="D342" s="718"/>
      <c r="E342" s="718"/>
      <c r="F342" s="718"/>
      <c r="G342" s="718"/>
    </row>
    <row r="343" spans="1:7" x14ac:dyDescent="0.35">
      <c r="A343" s="240" t="s">
        <v>378</v>
      </c>
      <c r="B343" s="60"/>
      <c r="C343" s="312" t="s">
        <v>379</v>
      </c>
      <c r="D343" s="722" t="s">
        <v>380</v>
      </c>
      <c r="E343" s="722"/>
      <c r="F343" s="722"/>
      <c r="G343" s="722"/>
    </row>
    <row r="344" spans="1:7" x14ac:dyDescent="0.35">
      <c r="A344" s="240"/>
      <c r="B344" s="60"/>
      <c r="C344" s="312"/>
      <c r="D344" s="722"/>
      <c r="E344" s="722"/>
      <c r="F344" s="722"/>
      <c r="G344" s="722"/>
    </row>
    <row r="345" spans="1:7" x14ac:dyDescent="0.35">
      <c r="A345" s="240"/>
      <c r="B345" s="60"/>
      <c r="C345" s="312"/>
      <c r="D345" s="722" t="s">
        <v>381</v>
      </c>
      <c r="E345" s="722"/>
      <c r="F345" s="722"/>
      <c r="G345" s="722"/>
    </row>
    <row r="346" spans="1:7" x14ac:dyDescent="0.35">
      <c r="A346" s="240"/>
      <c r="B346" s="60"/>
      <c r="C346" s="312"/>
      <c r="D346" s="722"/>
      <c r="E346" s="722"/>
      <c r="F346" s="722"/>
      <c r="G346" s="722"/>
    </row>
    <row r="347" spans="1:7" x14ac:dyDescent="0.35">
      <c r="A347" s="240" t="s">
        <v>382</v>
      </c>
      <c r="B347" s="60"/>
      <c r="C347" s="721" t="s">
        <v>383</v>
      </c>
      <c r="D347" s="722" t="s">
        <v>384</v>
      </c>
      <c r="E347" s="718"/>
      <c r="F347" s="718"/>
      <c r="G347" s="718"/>
    </row>
    <row r="348" spans="1:7" x14ac:dyDescent="0.35">
      <c r="A348" s="240"/>
      <c r="B348" s="60"/>
      <c r="C348" s="721"/>
      <c r="D348" s="326"/>
      <c r="E348" s="296"/>
      <c r="F348" s="296"/>
      <c r="G348" s="296"/>
    </row>
    <row r="349" spans="1:7" x14ac:dyDescent="0.35">
      <c r="A349" s="240"/>
      <c r="B349" s="60"/>
      <c r="C349" s="312"/>
      <c r="D349" s="128"/>
      <c r="E349" s="772" t="s">
        <v>385</v>
      </c>
      <c r="F349" s="772"/>
      <c r="G349" s="772"/>
    </row>
    <row r="350" spans="1:7" x14ac:dyDescent="0.35">
      <c r="A350" s="240"/>
      <c r="B350" s="60"/>
      <c r="C350" s="312"/>
      <c r="D350" s="128"/>
      <c r="E350" s="772"/>
      <c r="F350" s="772"/>
      <c r="G350" s="772"/>
    </row>
    <row r="351" spans="1:7" x14ac:dyDescent="0.35">
      <c r="A351" s="240"/>
      <c r="B351" s="60"/>
      <c r="C351" s="312"/>
      <c r="D351" s="128"/>
      <c r="E351" s="772" t="s">
        <v>386</v>
      </c>
      <c r="F351" s="772"/>
      <c r="G351" s="772"/>
    </row>
    <row r="352" spans="1:7" x14ac:dyDescent="0.35">
      <c r="A352" s="240"/>
      <c r="B352" s="60"/>
      <c r="C352" s="312"/>
      <c r="D352" s="128"/>
      <c r="E352" s="772"/>
      <c r="F352" s="772"/>
      <c r="G352" s="772"/>
    </row>
    <row r="353" spans="1:7" x14ac:dyDescent="0.35">
      <c r="A353" s="240" t="s">
        <v>387</v>
      </c>
      <c r="B353" s="60"/>
      <c r="C353" s="312" t="s">
        <v>388</v>
      </c>
      <c r="D353" s="722" t="s">
        <v>389</v>
      </c>
      <c r="E353" s="722"/>
      <c r="F353" s="722"/>
      <c r="G353" s="722"/>
    </row>
    <row r="354" spans="1:7" x14ac:dyDescent="0.35">
      <c r="A354" s="240"/>
      <c r="B354" s="60"/>
      <c r="C354" s="312"/>
      <c r="D354" s="722"/>
      <c r="E354" s="722"/>
      <c r="F354" s="722"/>
      <c r="G354" s="722"/>
    </row>
    <row r="355" spans="1:7" x14ac:dyDescent="0.35">
      <c r="A355" s="240" t="s">
        <v>390</v>
      </c>
      <c r="B355" s="60"/>
      <c r="C355" s="721" t="s">
        <v>391</v>
      </c>
      <c r="D355" s="722" t="s">
        <v>392</v>
      </c>
      <c r="E355" s="718"/>
      <c r="F355" s="718"/>
      <c r="G355" s="718"/>
    </row>
    <row r="356" spans="1:7" x14ac:dyDescent="0.35">
      <c r="A356" s="240"/>
      <c r="B356" s="60"/>
      <c r="C356" s="721"/>
      <c r="D356" s="62"/>
      <c r="E356" s="311"/>
      <c r="F356" s="311"/>
      <c r="G356" s="311"/>
    </row>
    <row r="357" spans="1:7" x14ac:dyDescent="0.35">
      <c r="A357" s="240" t="s">
        <v>393</v>
      </c>
      <c r="B357" s="768" t="s">
        <v>394</v>
      </c>
      <c r="C357" s="768"/>
      <c r="D357" s="768"/>
      <c r="E357" s="768"/>
      <c r="F357" s="768"/>
      <c r="G357" s="768"/>
    </row>
    <row r="358" spans="1:7" x14ac:dyDescent="0.35">
      <c r="A358" s="240" t="s">
        <v>395</v>
      </c>
      <c r="B358" s="60"/>
      <c r="C358" s="312" t="s">
        <v>396</v>
      </c>
      <c r="D358" s="722" t="s">
        <v>397</v>
      </c>
      <c r="E358" s="722"/>
      <c r="F358" s="722"/>
      <c r="G358" s="722"/>
    </row>
    <row r="359" spans="1:7" x14ac:dyDescent="0.35">
      <c r="A359" s="240"/>
      <c r="B359" s="60"/>
      <c r="C359" s="312"/>
      <c r="D359" s="722"/>
      <c r="E359" s="722"/>
      <c r="F359" s="722"/>
      <c r="G359" s="722"/>
    </row>
    <row r="360" spans="1:7" x14ac:dyDescent="0.35">
      <c r="A360" s="240"/>
      <c r="B360" s="60"/>
      <c r="C360" s="312"/>
      <c r="D360" s="722"/>
      <c r="E360" s="722"/>
      <c r="F360" s="722"/>
      <c r="G360" s="722"/>
    </row>
    <row r="361" spans="1:7" x14ac:dyDescent="0.35">
      <c r="A361" s="240" t="s">
        <v>398</v>
      </c>
      <c r="B361" s="60"/>
      <c r="C361" s="312" t="s">
        <v>399</v>
      </c>
      <c r="D361" s="722" t="s">
        <v>400</v>
      </c>
      <c r="E361" s="722"/>
      <c r="F361" s="722"/>
      <c r="G361" s="722"/>
    </row>
    <row r="362" spans="1:7" x14ac:dyDescent="0.35">
      <c r="A362" s="240"/>
      <c r="B362" s="60"/>
      <c r="C362" s="312"/>
      <c r="D362" s="722"/>
      <c r="E362" s="722"/>
      <c r="F362" s="722"/>
      <c r="G362" s="722"/>
    </row>
    <row r="363" spans="1:7" x14ac:dyDescent="0.35">
      <c r="A363" s="240" t="s">
        <v>401</v>
      </c>
      <c r="B363" s="60"/>
      <c r="C363" s="721" t="s">
        <v>402</v>
      </c>
      <c r="D363" s="722" t="s">
        <v>403</v>
      </c>
      <c r="E363" s="722"/>
      <c r="F363" s="722"/>
      <c r="G363" s="722"/>
    </row>
    <row r="364" spans="1:7" x14ac:dyDescent="0.35">
      <c r="A364" s="240"/>
      <c r="B364" s="60"/>
      <c r="C364" s="721"/>
      <c r="D364" s="722"/>
      <c r="E364" s="722"/>
      <c r="F364" s="722"/>
      <c r="G364" s="722"/>
    </row>
    <row r="365" spans="1:7" x14ac:dyDescent="0.35">
      <c r="A365" s="240"/>
      <c r="B365" s="60"/>
      <c r="C365" s="721"/>
      <c r="D365" s="722"/>
      <c r="E365" s="722"/>
      <c r="F365" s="722"/>
      <c r="G365" s="722"/>
    </row>
    <row r="366" spans="1:7" x14ac:dyDescent="0.35">
      <c r="A366" s="240" t="s">
        <v>404</v>
      </c>
      <c r="B366" s="60"/>
      <c r="C366" s="312" t="s">
        <v>405</v>
      </c>
      <c r="D366" s="722" t="s">
        <v>406</v>
      </c>
      <c r="E366" s="722"/>
      <c r="F366" s="722"/>
      <c r="G366" s="722"/>
    </row>
    <row r="367" spans="1:7" x14ac:dyDescent="0.35">
      <c r="A367" s="240"/>
      <c r="B367" s="60"/>
      <c r="C367" s="312"/>
      <c r="D367" s="722"/>
      <c r="E367" s="722"/>
      <c r="F367" s="722"/>
      <c r="G367" s="722"/>
    </row>
    <row r="368" spans="1:7" x14ac:dyDescent="0.35">
      <c r="A368" s="240"/>
      <c r="B368" s="60"/>
      <c r="C368" s="312"/>
      <c r="D368" s="774" t="s">
        <v>407</v>
      </c>
      <c r="E368" s="774"/>
      <c r="F368" s="774"/>
      <c r="G368" s="774"/>
    </row>
    <row r="369" spans="1:7" x14ac:dyDescent="0.35">
      <c r="A369" s="240"/>
      <c r="B369" s="60"/>
      <c r="C369" s="312"/>
      <c r="D369" s="774"/>
      <c r="E369" s="774"/>
      <c r="F369" s="774"/>
      <c r="G369" s="774"/>
    </row>
    <row r="370" spans="1:7" x14ac:dyDescent="0.35">
      <c r="A370" s="240"/>
      <c r="B370" s="60"/>
      <c r="C370" s="312"/>
      <c r="D370" s="722" t="s">
        <v>408</v>
      </c>
      <c r="E370" s="718"/>
      <c r="F370" s="718"/>
      <c r="G370" s="718"/>
    </row>
    <row r="371" spans="1:7" x14ac:dyDescent="0.35">
      <c r="A371" s="240"/>
      <c r="B371" s="60"/>
      <c r="C371" s="312"/>
      <c r="D371" s="722" t="s">
        <v>409</v>
      </c>
      <c r="E371" s="722"/>
      <c r="F371" s="722"/>
      <c r="G371" s="722"/>
    </row>
    <row r="372" spans="1:7" x14ac:dyDescent="0.35">
      <c r="A372" s="240"/>
      <c r="B372" s="60"/>
      <c r="C372" s="312"/>
      <c r="D372" s="722"/>
      <c r="E372" s="722"/>
      <c r="F372" s="722"/>
      <c r="G372" s="722"/>
    </row>
    <row r="373" spans="1:7" x14ac:dyDescent="0.35">
      <c r="A373" s="240"/>
      <c r="B373" s="60"/>
      <c r="C373" s="312"/>
      <c r="D373" s="722" t="s">
        <v>410</v>
      </c>
      <c r="E373" s="718"/>
      <c r="F373" s="718"/>
      <c r="G373" s="718"/>
    </row>
    <row r="374" spans="1:7" x14ac:dyDescent="0.35">
      <c r="A374" s="240" t="s">
        <v>411</v>
      </c>
      <c r="B374" s="60"/>
      <c r="C374" s="312" t="s">
        <v>412</v>
      </c>
      <c r="D374" s="722" t="s">
        <v>413</v>
      </c>
      <c r="E374" s="722"/>
      <c r="F374" s="722"/>
      <c r="G374" s="722"/>
    </row>
    <row r="375" spans="1:7" x14ac:dyDescent="0.35">
      <c r="A375" s="240"/>
      <c r="B375" s="60"/>
      <c r="C375" s="312"/>
      <c r="D375" s="722"/>
      <c r="E375" s="722"/>
      <c r="F375" s="722"/>
      <c r="G375" s="722"/>
    </row>
    <row r="376" spans="1:7" x14ac:dyDescent="0.35">
      <c r="A376" s="240"/>
      <c r="B376" s="60"/>
      <c r="C376" s="312"/>
      <c r="D376" s="722"/>
      <c r="E376" s="722"/>
      <c r="F376" s="722"/>
      <c r="G376" s="722"/>
    </row>
    <row r="377" spans="1:7" x14ac:dyDescent="0.35">
      <c r="A377" s="240"/>
      <c r="B377" s="60"/>
      <c r="C377" s="312"/>
      <c r="D377" s="722" t="s">
        <v>414</v>
      </c>
      <c r="E377" s="718"/>
      <c r="F377" s="718"/>
      <c r="G377" s="718"/>
    </row>
    <row r="378" spans="1:7" x14ac:dyDescent="0.35">
      <c r="A378" s="240" t="s">
        <v>415</v>
      </c>
      <c r="B378" s="60"/>
      <c r="C378" s="721" t="s">
        <v>416</v>
      </c>
      <c r="D378" s="722" t="s">
        <v>417</v>
      </c>
      <c r="E378" s="722"/>
      <c r="F378" s="722"/>
      <c r="G378" s="722"/>
    </row>
    <row r="379" spans="1:7" x14ac:dyDescent="0.35">
      <c r="A379" s="240"/>
      <c r="B379" s="60"/>
      <c r="C379" s="721"/>
      <c r="D379" s="722"/>
      <c r="E379" s="722"/>
      <c r="F379" s="722"/>
      <c r="G379" s="722"/>
    </row>
    <row r="380" spans="1:7" x14ac:dyDescent="0.35">
      <c r="A380" s="240"/>
      <c r="B380" s="60"/>
      <c r="C380" s="312"/>
      <c r="D380" s="128"/>
      <c r="E380" s="773" t="s">
        <v>418</v>
      </c>
      <c r="F380" s="773"/>
      <c r="G380" s="773"/>
    </row>
    <row r="381" spans="1:7" x14ac:dyDescent="0.35">
      <c r="A381" s="240"/>
      <c r="B381" s="60"/>
      <c r="C381" s="312"/>
      <c r="D381" s="722" t="s">
        <v>414</v>
      </c>
      <c r="E381" s="718"/>
      <c r="F381" s="718"/>
      <c r="G381" s="718"/>
    </row>
    <row r="382" spans="1:7" x14ac:dyDescent="0.35">
      <c r="A382" s="240" t="s">
        <v>419</v>
      </c>
      <c r="B382" s="60"/>
      <c r="C382" s="721" t="s">
        <v>420</v>
      </c>
      <c r="D382" s="718" t="s">
        <v>421</v>
      </c>
      <c r="E382" s="718"/>
      <c r="F382" s="718"/>
      <c r="G382" s="718"/>
    </row>
    <row r="383" spans="1:7" x14ac:dyDescent="0.35">
      <c r="A383" s="240"/>
      <c r="B383" s="60"/>
      <c r="C383" s="721"/>
      <c r="D383" s="718"/>
      <c r="E383" s="718"/>
      <c r="F383" s="718"/>
      <c r="G383" s="718"/>
    </row>
    <row r="384" spans="1:7" x14ac:dyDescent="0.35">
      <c r="A384" s="240"/>
      <c r="B384" s="60"/>
      <c r="C384" s="721"/>
      <c r="D384" s="718"/>
      <c r="E384" s="718"/>
      <c r="F384" s="718"/>
      <c r="G384" s="718"/>
    </row>
    <row r="385" spans="1:7" x14ac:dyDescent="0.35">
      <c r="A385" s="240"/>
      <c r="B385" s="60"/>
      <c r="C385" s="721"/>
      <c r="D385" s="718"/>
      <c r="E385" s="718"/>
      <c r="F385" s="718"/>
      <c r="G385" s="718"/>
    </row>
    <row r="386" spans="1:7" x14ac:dyDescent="0.35">
      <c r="A386" s="240"/>
      <c r="B386" s="60"/>
      <c r="C386" s="312"/>
      <c r="D386" s="718" t="s">
        <v>422</v>
      </c>
      <c r="E386" s="718"/>
      <c r="F386" s="718"/>
      <c r="G386" s="718"/>
    </row>
    <row r="387" spans="1:7" x14ac:dyDescent="0.35">
      <c r="A387" s="240"/>
      <c r="B387" s="60"/>
      <c r="C387" s="312"/>
      <c r="D387" s="718"/>
      <c r="E387" s="718"/>
      <c r="F387" s="718"/>
      <c r="G387" s="718"/>
    </row>
    <row r="388" spans="1:7" x14ac:dyDescent="0.35">
      <c r="A388" s="240"/>
      <c r="B388" s="60"/>
      <c r="C388" s="312"/>
      <c r="D388" s="718"/>
      <c r="E388" s="718"/>
      <c r="F388" s="718"/>
      <c r="G388" s="718"/>
    </row>
    <row r="389" spans="1:7" x14ac:dyDescent="0.35">
      <c r="A389" s="240"/>
      <c r="B389" s="60"/>
      <c r="C389" s="312"/>
      <c r="D389" s="718" t="s">
        <v>423</v>
      </c>
      <c r="E389" s="718"/>
      <c r="F389" s="718"/>
      <c r="G389" s="718"/>
    </row>
    <row r="390" spans="1:7" x14ac:dyDescent="0.35">
      <c r="A390" s="240"/>
      <c r="B390" s="60"/>
      <c r="C390" s="312"/>
      <c r="D390" s="718"/>
      <c r="E390" s="718"/>
      <c r="F390" s="718"/>
      <c r="G390" s="718"/>
    </row>
    <row r="391" spans="1:7" x14ac:dyDescent="0.35">
      <c r="A391" s="240"/>
      <c r="B391" s="60"/>
      <c r="C391" s="312"/>
      <c r="D391" s="718"/>
      <c r="E391" s="718"/>
      <c r="F391" s="718"/>
      <c r="G391" s="718"/>
    </row>
    <row r="392" spans="1:7" x14ac:dyDescent="0.35">
      <c r="A392" s="240"/>
      <c r="B392" s="60"/>
      <c r="C392" s="312"/>
      <c r="D392" s="718" t="s">
        <v>424</v>
      </c>
      <c r="E392" s="718"/>
      <c r="F392" s="718"/>
      <c r="G392" s="718"/>
    </row>
    <row r="393" spans="1:7" x14ac:dyDescent="0.35">
      <c r="A393" s="240"/>
      <c r="B393" s="60"/>
      <c r="C393" s="312"/>
      <c r="D393" s="718"/>
      <c r="E393" s="718"/>
      <c r="F393" s="718"/>
      <c r="G393" s="718"/>
    </row>
    <row r="394" spans="1:7" x14ac:dyDescent="0.35">
      <c r="A394" s="240"/>
      <c r="B394" s="60"/>
      <c r="C394" s="312"/>
      <c r="D394" s="718"/>
      <c r="E394" s="718"/>
      <c r="F394" s="718"/>
      <c r="G394" s="718"/>
    </row>
    <row r="395" spans="1:7" x14ac:dyDescent="0.35">
      <c r="A395" s="240"/>
      <c r="B395" s="60"/>
      <c r="C395" s="312"/>
      <c r="D395" s="718" t="s">
        <v>425</v>
      </c>
      <c r="E395" s="718"/>
      <c r="F395" s="718"/>
      <c r="G395" s="718"/>
    </row>
    <row r="396" spans="1:7" x14ac:dyDescent="0.35">
      <c r="A396" s="240" t="s">
        <v>426</v>
      </c>
      <c r="B396" s="60"/>
      <c r="C396" s="721" t="s">
        <v>427</v>
      </c>
      <c r="D396" s="718" t="s">
        <v>428</v>
      </c>
      <c r="E396" s="718"/>
      <c r="F396" s="718"/>
      <c r="G396" s="718"/>
    </row>
    <row r="397" spans="1:7" x14ac:dyDescent="0.35">
      <c r="A397" s="240"/>
      <c r="B397" s="60"/>
      <c r="C397" s="721"/>
      <c r="D397" s="718"/>
      <c r="E397" s="718"/>
      <c r="F397" s="718"/>
      <c r="G397" s="718"/>
    </row>
    <row r="398" spans="1:7" x14ac:dyDescent="0.35">
      <c r="A398" s="240"/>
      <c r="B398" s="60"/>
      <c r="C398" s="721"/>
      <c r="D398" s="718"/>
      <c r="E398" s="718"/>
      <c r="F398" s="718"/>
      <c r="G398" s="718"/>
    </row>
    <row r="399" spans="1:7" x14ac:dyDescent="0.35">
      <c r="A399" s="240"/>
      <c r="B399" s="60"/>
      <c r="C399" s="312"/>
      <c r="D399" s="718" t="s">
        <v>429</v>
      </c>
      <c r="E399" s="718"/>
      <c r="F399" s="718"/>
      <c r="G399" s="718"/>
    </row>
    <row r="400" spans="1:7" x14ac:dyDescent="0.35">
      <c r="A400" s="240"/>
      <c r="B400" s="60"/>
      <c r="C400" s="312"/>
      <c r="D400" s="718"/>
      <c r="E400" s="718"/>
      <c r="F400" s="718"/>
      <c r="G400" s="718"/>
    </row>
    <row r="401" spans="1:7" x14ac:dyDescent="0.35">
      <c r="A401" s="240"/>
      <c r="B401" s="60"/>
      <c r="C401" s="312"/>
      <c r="D401" s="718"/>
      <c r="E401" s="718"/>
      <c r="F401" s="718"/>
      <c r="G401" s="718"/>
    </row>
    <row r="402" spans="1:7" x14ac:dyDescent="0.35">
      <c r="A402" s="240" t="s">
        <v>430</v>
      </c>
      <c r="B402" s="60"/>
      <c r="C402" s="721" t="s">
        <v>431</v>
      </c>
      <c r="D402" s="718" t="s">
        <v>432</v>
      </c>
      <c r="E402" s="718"/>
      <c r="F402" s="718"/>
      <c r="G402" s="718"/>
    </row>
    <row r="403" spans="1:7" x14ac:dyDescent="0.35">
      <c r="A403" s="240"/>
      <c r="B403" s="60"/>
      <c r="C403" s="721"/>
      <c r="D403" s="718"/>
      <c r="E403" s="718"/>
      <c r="F403" s="718"/>
      <c r="G403" s="718"/>
    </row>
    <row r="404" spans="1:7" x14ac:dyDescent="0.35">
      <c r="A404" s="240"/>
      <c r="B404" s="60"/>
      <c r="C404" s="312"/>
      <c r="D404" s="718" t="s">
        <v>433</v>
      </c>
      <c r="E404" s="718"/>
      <c r="F404" s="718"/>
      <c r="G404" s="718"/>
    </row>
    <row r="405" spans="1:7" x14ac:dyDescent="0.35">
      <c r="A405" s="240"/>
      <c r="B405" s="60"/>
      <c r="C405" s="312"/>
      <c r="D405" s="718"/>
      <c r="E405" s="718"/>
      <c r="F405" s="718"/>
      <c r="G405" s="718"/>
    </row>
    <row r="406" spans="1:7" x14ac:dyDescent="0.35">
      <c r="A406" s="240" t="s">
        <v>434</v>
      </c>
      <c r="B406" s="60"/>
      <c r="C406" s="721" t="s">
        <v>435</v>
      </c>
      <c r="D406" s="718" t="s">
        <v>436</v>
      </c>
      <c r="E406" s="718"/>
      <c r="F406" s="718"/>
      <c r="G406" s="718"/>
    </row>
    <row r="407" spans="1:7" x14ac:dyDescent="0.35">
      <c r="A407" s="240"/>
      <c r="B407" s="60"/>
      <c r="C407" s="721"/>
      <c r="D407" s="718"/>
      <c r="E407" s="718"/>
      <c r="F407" s="718"/>
      <c r="G407" s="718"/>
    </row>
    <row r="408" spans="1:7" x14ac:dyDescent="0.35">
      <c r="A408" s="240"/>
      <c r="B408" s="60"/>
      <c r="C408" s="721"/>
      <c r="D408" s="718"/>
      <c r="E408" s="718"/>
      <c r="F408" s="718"/>
      <c r="G408" s="718"/>
    </row>
    <row r="409" spans="1:7" x14ac:dyDescent="0.35">
      <c r="A409" s="240"/>
      <c r="B409" s="60"/>
      <c r="C409" s="312"/>
      <c r="D409" s="722" t="s">
        <v>437</v>
      </c>
      <c r="E409" s="718"/>
      <c r="F409" s="718"/>
      <c r="G409" s="718"/>
    </row>
    <row r="410" spans="1:7" x14ac:dyDescent="0.35">
      <c r="A410" s="240"/>
      <c r="B410" s="60"/>
      <c r="C410" s="312"/>
      <c r="D410" s="775" t="s">
        <v>438</v>
      </c>
      <c r="E410" s="775"/>
      <c r="F410" s="775"/>
      <c r="G410" s="775"/>
    </row>
    <row r="411" spans="1:7" x14ac:dyDescent="0.35">
      <c r="A411" s="240"/>
      <c r="B411" s="60"/>
      <c r="C411" s="312"/>
      <c r="D411" s="775"/>
      <c r="E411" s="775"/>
      <c r="F411" s="775"/>
      <c r="G411" s="775"/>
    </row>
    <row r="412" spans="1:7" x14ac:dyDescent="0.35">
      <c r="A412" s="240"/>
      <c r="B412" s="60"/>
      <c r="C412" s="312"/>
      <c r="D412" s="776" t="s">
        <v>439</v>
      </c>
      <c r="E412" s="776"/>
      <c r="F412" s="776"/>
      <c r="G412" s="776"/>
    </row>
    <row r="413" spans="1:7" x14ac:dyDescent="0.35">
      <c r="A413" s="240"/>
      <c r="B413" s="60"/>
      <c r="C413" s="312"/>
      <c r="D413" s="776" t="s">
        <v>440</v>
      </c>
      <c r="E413" s="776"/>
      <c r="F413" s="776"/>
      <c r="G413" s="776"/>
    </row>
    <row r="414" spans="1:7" x14ac:dyDescent="0.35">
      <c r="A414" s="240"/>
      <c r="B414" s="60"/>
      <c r="C414" s="312"/>
      <c r="D414" s="776" t="s">
        <v>441</v>
      </c>
      <c r="E414" s="776"/>
      <c r="F414" s="776"/>
      <c r="G414" s="776"/>
    </row>
    <row r="415" spans="1:7" x14ac:dyDescent="0.35">
      <c r="A415" s="240"/>
      <c r="B415" s="60"/>
      <c r="C415" s="312"/>
      <c r="D415" s="775" t="s">
        <v>442</v>
      </c>
      <c r="E415" s="775"/>
      <c r="F415" s="775"/>
      <c r="G415" s="775"/>
    </row>
    <row r="416" spans="1:7" x14ac:dyDescent="0.35">
      <c r="A416" s="240"/>
      <c r="B416" s="60"/>
      <c r="C416" s="312"/>
      <c r="D416" s="775"/>
      <c r="E416" s="775"/>
      <c r="F416" s="775"/>
      <c r="G416" s="775"/>
    </row>
    <row r="417" spans="1:7" x14ac:dyDescent="0.35">
      <c r="A417" s="240"/>
      <c r="B417" s="60"/>
      <c r="C417" s="312"/>
      <c r="D417" s="718" t="s">
        <v>443</v>
      </c>
      <c r="E417" s="718"/>
      <c r="F417" s="718"/>
      <c r="G417" s="718"/>
    </row>
    <row r="418" spans="1:7" x14ac:dyDescent="0.35">
      <c r="A418" s="240"/>
      <c r="B418" s="60"/>
      <c r="C418" s="312"/>
      <c r="D418" s="718"/>
      <c r="E418" s="718"/>
      <c r="F418" s="718"/>
      <c r="G418" s="718"/>
    </row>
    <row r="419" spans="1:7" x14ac:dyDescent="0.35">
      <c r="A419" s="240"/>
      <c r="B419" s="60"/>
      <c r="C419" s="312"/>
      <c r="D419" s="718" t="s">
        <v>444</v>
      </c>
      <c r="E419" s="718"/>
      <c r="F419" s="718"/>
      <c r="G419" s="718"/>
    </row>
    <row r="420" spans="1:7" x14ac:dyDescent="0.35">
      <c r="A420" s="240" t="s">
        <v>445</v>
      </c>
      <c r="B420" s="60"/>
      <c r="C420" s="721" t="s">
        <v>446</v>
      </c>
      <c r="D420" s="718" t="s">
        <v>447</v>
      </c>
      <c r="E420" s="718"/>
      <c r="F420" s="718"/>
      <c r="G420" s="718"/>
    </row>
    <row r="421" spans="1:7" x14ac:dyDescent="0.35">
      <c r="A421" s="240"/>
      <c r="B421" s="60"/>
      <c r="C421" s="721"/>
      <c r="D421" s="775" t="s">
        <v>448</v>
      </c>
      <c r="E421" s="775"/>
      <c r="F421" s="775"/>
      <c r="G421" s="775"/>
    </row>
    <row r="422" spans="1:7" x14ac:dyDescent="0.35">
      <c r="A422" s="240"/>
      <c r="B422" s="60"/>
      <c r="C422" s="721"/>
      <c r="D422" s="775"/>
      <c r="E422" s="775"/>
      <c r="F422" s="775"/>
      <c r="G422" s="775"/>
    </row>
    <row r="423" spans="1:7" x14ac:dyDescent="0.35">
      <c r="A423" s="240"/>
      <c r="B423" s="60"/>
      <c r="C423" s="721"/>
      <c r="D423" s="776" t="s">
        <v>449</v>
      </c>
      <c r="E423" s="776"/>
      <c r="F423" s="776"/>
      <c r="G423" s="776"/>
    </row>
    <row r="424" spans="1:7" x14ac:dyDescent="0.35">
      <c r="A424" s="240"/>
      <c r="B424" s="60"/>
      <c r="C424" s="721"/>
      <c r="D424" s="776" t="s">
        <v>450</v>
      </c>
      <c r="E424" s="776"/>
      <c r="F424" s="776"/>
      <c r="G424" s="776"/>
    </row>
    <row r="425" spans="1:7" x14ac:dyDescent="0.35">
      <c r="A425" s="240"/>
      <c r="B425" s="60"/>
      <c r="C425" s="312"/>
      <c r="D425" s="775" t="s">
        <v>451</v>
      </c>
      <c r="E425" s="775"/>
      <c r="F425" s="775"/>
      <c r="G425" s="775"/>
    </row>
    <row r="426" spans="1:7" x14ac:dyDescent="0.35">
      <c r="A426" s="240"/>
      <c r="B426" s="60"/>
      <c r="C426" s="312"/>
      <c r="D426" s="775"/>
      <c r="E426" s="775"/>
      <c r="F426" s="775"/>
      <c r="G426" s="775"/>
    </row>
    <row r="427" spans="1:7" x14ac:dyDescent="0.35">
      <c r="A427" s="240"/>
      <c r="B427" s="60"/>
      <c r="C427" s="312"/>
      <c r="D427" s="775" t="s">
        <v>452</v>
      </c>
      <c r="E427" s="775"/>
      <c r="F427" s="775"/>
      <c r="G427" s="775"/>
    </row>
    <row r="428" spans="1:7" x14ac:dyDescent="0.35">
      <c r="A428" s="240"/>
      <c r="B428" s="60"/>
      <c r="C428" s="312"/>
      <c r="D428" s="775"/>
      <c r="E428" s="775"/>
      <c r="F428" s="775"/>
      <c r="G428" s="775"/>
    </row>
    <row r="429" spans="1:7" x14ac:dyDescent="0.35">
      <c r="A429" s="240"/>
      <c r="B429" s="60"/>
      <c r="C429" s="312"/>
      <c r="D429" s="775" t="s">
        <v>453</v>
      </c>
      <c r="E429" s="775"/>
      <c r="F429" s="775"/>
      <c r="G429" s="775"/>
    </row>
    <row r="430" spans="1:7" x14ac:dyDescent="0.35">
      <c r="A430" s="240"/>
      <c r="B430" s="60"/>
      <c r="C430" s="312"/>
      <c r="D430" s="775"/>
      <c r="E430" s="775"/>
      <c r="F430" s="775"/>
      <c r="G430" s="775"/>
    </row>
    <row r="431" spans="1:7" x14ac:dyDescent="0.35">
      <c r="A431" s="240"/>
      <c r="B431" s="60"/>
      <c r="C431" s="312"/>
      <c r="D431" s="776" t="s">
        <v>454</v>
      </c>
      <c r="E431" s="776"/>
      <c r="F431" s="776"/>
      <c r="G431" s="776"/>
    </row>
    <row r="432" spans="1:7" x14ac:dyDescent="0.35">
      <c r="A432" s="240"/>
      <c r="B432" s="60"/>
      <c r="C432" s="312"/>
      <c r="D432" s="775" t="s">
        <v>455</v>
      </c>
      <c r="E432" s="775"/>
      <c r="F432" s="775"/>
      <c r="G432" s="775"/>
    </row>
    <row r="433" spans="1:7" x14ac:dyDescent="0.35">
      <c r="A433" s="240"/>
      <c r="B433" s="60"/>
      <c r="C433" s="312"/>
      <c r="D433" s="775"/>
      <c r="E433" s="775"/>
      <c r="F433" s="775"/>
      <c r="G433" s="775"/>
    </row>
    <row r="434" spans="1:7" x14ac:dyDescent="0.35">
      <c r="A434" s="240"/>
      <c r="B434" s="60"/>
      <c r="C434" s="312"/>
      <c r="D434" s="776" t="s">
        <v>456</v>
      </c>
      <c r="E434" s="776"/>
      <c r="F434" s="776"/>
      <c r="G434" s="776"/>
    </row>
    <row r="435" spans="1:7" x14ac:dyDescent="0.35">
      <c r="A435" s="240"/>
      <c r="B435" s="60"/>
      <c r="C435" s="312"/>
      <c r="D435" s="775" t="s">
        <v>457</v>
      </c>
      <c r="E435" s="775"/>
      <c r="F435" s="775"/>
      <c r="G435" s="775"/>
    </row>
    <row r="436" spans="1:7" x14ac:dyDescent="0.35">
      <c r="A436" s="240"/>
      <c r="B436" s="60"/>
      <c r="C436" s="312"/>
      <c r="D436" s="775"/>
      <c r="E436" s="775"/>
      <c r="F436" s="775"/>
      <c r="G436" s="775"/>
    </row>
    <row r="437" spans="1:7" x14ac:dyDescent="0.35">
      <c r="A437" s="240"/>
      <c r="B437" s="60"/>
      <c r="C437" s="312"/>
      <c r="D437" s="776" t="s">
        <v>458</v>
      </c>
      <c r="E437" s="776"/>
      <c r="F437" s="776"/>
      <c r="G437" s="776"/>
    </row>
    <row r="438" spans="1:7" x14ac:dyDescent="0.35">
      <c r="A438" s="240"/>
      <c r="B438" s="60"/>
      <c r="C438" s="312"/>
      <c r="D438" s="775" t="s">
        <v>459</v>
      </c>
      <c r="E438" s="775"/>
      <c r="F438" s="775"/>
      <c r="G438" s="775"/>
    </row>
    <row r="439" spans="1:7" x14ac:dyDescent="0.35">
      <c r="A439" s="240"/>
      <c r="B439" s="60"/>
      <c r="C439" s="312"/>
      <c r="D439" s="775"/>
      <c r="E439" s="775"/>
      <c r="F439" s="775"/>
      <c r="G439" s="775"/>
    </row>
    <row r="440" spans="1:7" x14ac:dyDescent="0.35">
      <c r="A440" s="240"/>
      <c r="B440" s="60"/>
      <c r="C440" s="312"/>
      <c r="D440" s="776" t="s">
        <v>460</v>
      </c>
      <c r="E440" s="776"/>
      <c r="F440" s="776"/>
      <c r="G440" s="776"/>
    </row>
    <row r="441" spans="1:7" x14ac:dyDescent="0.35">
      <c r="A441" s="240"/>
      <c r="B441" s="60"/>
      <c r="C441" s="312"/>
      <c r="D441" s="775" t="s">
        <v>461</v>
      </c>
      <c r="E441" s="775"/>
      <c r="F441" s="775"/>
      <c r="G441" s="775"/>
    </row>
    <row r="442" spans="1:7" x14ac:dyDescent="0.35">
      <c r="A442" s="240"/>
      <c r="B442" s="60"/>
      <c r="C442" s="312"/>
      <c r="D442" s="775"/>
      <c r="E442" s="775"/>
      <c r="F442" s="775"/>
      <c r="G442" s="775"/>
    </row>
    <row r="443" spans="1:7" x14ac:dyDescent="0.35">
      <c r="A443" s="240"/>
      <c r="B443" s="60"/>
      <c r="C443" s="312"/>
      <c r="D443" s="775" t="s">
        <v>462</v>
      </c>
      <c r="E443" s="775"/>
      <c r="F443" s="775"/>
      <c r="G443" s="775"/>
    </row>
    <row r="444" spans="1:7" x14ac:dyDescent="0.35">
      <c r="A444" s="240"/>
      <c r="B444" s="60"/>
      <c r="C444" s="312"/>
      <c r="D444" s="775"/>
      <c r="E444" s="775"/>
      <c r="F444" s="775"/>
      <c r="G444" s="775"/>
    </row>
    <row r="445" spans="1:7" x14ac:dyDescent="0.35">
      <c r="A445" s="240"/>
      <c r="B445" s="60"/>
      <c r="C445" s="312"/>
      <c r="D445" s="776" t="s">
        <v>463</v>
      </c>
      <c r="E445" s="776"/>
      <c r="F445" s="776"/>
      <c r="G445" s="776"/>
    </row>
    <row r="446" spans="1:7" x14ac:dyDescent="0.35">
      <c r="A446" s="240" t="s">
        <v>464</v>
      </c>
      <c r="B446" s="60"/>
      <c r="C446" s="721" t="s">
        <v>465</v>
      </c>
      <c r="D446" s="718" t="s">
        <v>466</v>
      </c>
      <c r="E446" s="718"/>
      <c r="F446" s="718"/>
      <c r="G446" s="718"/>
    </row>
    <row r="447" spans="1:7" x14ac:dyDescent="0.35">
      <c r="A447" s="240"/>
      <c r="B447" s="60"/>
      <c r="C447" s="721"/>
      <c r="D447" s="776" t="s">
        <v>467</v>
      </c>
      <c r="E447" s="776"/>
      <c r="F447" s="776"/>
      <c r="G447" s="776"/>
    </row>
    <row r="448" spans="1:7" x14ac:dyDescent="0.35">
      <c r="A448" s="240"/>
      <c r="B448" s="60"/>
      <c r="C448" s="721"/>
      <c r="D448" s="777" t="s">
        <v>468</v>
      </c>
      <c r="E448" s="777"/>
      <c r="F448" s="777"/>
      <c r="G448" s="777"/>
    </row>
    <row r="449" spans="1:7" x14ac:dyDescent="0.35">
      <c r="A449" s="240"/>
      <c r="B449" s="60"/>
      <c r="C449" s="721"/>
      <c r="D449" s="777" t="s">
        <v>469</v>
      </c>
      <c r="E449" s="777"/>
      <c r="F449" s="777"/>
      <c r="G449" s="777"/>
    </row>
    <row r="450" spans="1:7" x14ac:dyDescent="0.35">
      <c r="A450" s="240"/>
      <c r="B450" s="60"/>
      <c r="C450" s="721"/>
      <c r="D450" s="777" t="s">
        <v>470</v>
      </c>
      <c r="E450" s="777"/>
      <c r="F450" s="777"/>
      <c r="G450" s="777"/>
    </row>
    <row r="451" spans="1:7" x14ac:dyDescent="0.35">
      <c r="A451" s="240"/>
      <c r="B451" s="60"/>
      <c r="C451" s="721"/>
      <c r="D451" s="777" t="s">
        <v>471</v>
      </c>
      <c r="E451" s="777"/>
      <c r="F451" s="777"/>
      <c r="G451" s="777"/>
    </row>
    <row r="452" spans="1:7" x14ac:dyDescent="0.35">
      <c r="A452" s="240"/>
      <c r="B452" s="60"/>
      <c r="C452" s="721"/>
      <c r="D452" s="777" t="s">
        <v>472</v>
      </c>
      <c r="E452" s="777"/>
      <c r="F452" s="777"/>
      <c r="G452" s="777"/>
    </row>
    <row r="453" spans="1:7" x14ac:dyDescent="0.35">
      <c r="A453" s="240"/>
      <c r="B453" s="60"/>
      <c r="C453" s="721"/>
      <c r="D453" s="772" t="s">
        <v>473</v>
      </c>
      <c r="E453" s="772"/>
      <c r="F453" s="772"/>
      <c r="G453" s="772"/>
    </row>
    <row r="454" spans="1:7" x14ac:dyDescent="0.35">
      <c r="A454" s="240"/>
      <c r="B454" s="60"/>
      <c r="C454" s="721"/>
      <c r="D454" s="772"/>
      <c r="E454" s="772"/>
      <c r="F454" s="772"/>
      <c r="G454" s="772"/>
    </row>
    <row r="455" spans="1:7" x14ac:dyDescent="0.35">
      <c r="A455" s="240"/>
      <c r="B455" s="60"/>
      <c r="C455" s="721"/>
      <c r="D455" s="777" t="s">
        <v>474</v>
      </c>
      <c r="E455" s="777"/>
      <c r="F455" s="777"/>
      <c r="G455" s="777"/>
    </row>
    <row r="456" spans="1:7" x14ac:dyDescent="0.35">
      <c r="A456" s="240"/>
      <c r="B456" s="60"/>
      <c r="C456" s="721"/>
      <c r="D456" s="777" t="s">
        <v>475</v>
      </c>
      <c r="E456" s="777"/>
      <c r="F456" s="777"/>
      <c r="G456" s="777"/>
    </row>
    <row r="457" spans="1:7" x14ac:dyDescent="0.35">
      <c r="A457" s="240"/>
      <c r="B457" s="60"/>
      <c r="C457" s="312"/>
      <c r="D457" s="777" t="s">
        <v>476</v>
      </c>
      <c r="E457" s="777"/>
      <c r="F457" s="777"/>
      <c r="G457" s="777"/>
    </row>
    <row r="458" spans="1:7" x14ac:dyDescent="0.35">
      <c r="A458" s="240"/>
      <c r="B458" s="60"/>
      <c r="C458" s="312"/>
      <c r="D458" s="777" t="s">
        <v>477</v>
      </c>
      <c r="E458" s="777"/>
      <c r="F458" s="777"/>
      <c r="G458" s="777"/>
    </row>
    <row r="459" spans="1:7" x14ac:dyDescent="0.35">
      <c r="A459" s="240"/>
      <c r="B459" s="60"/>
      <c r="C459" s="312"/>
      <c r="D459" s="778" t="s">
        <v>478</v>
      </c>
      <c r="E459" s="776"/>
      <c r="F459" s="776"/>
      <c r="G459" s="776"/>
    </row>
    <row r="460" spans="1:7" x14ac:dyDescent="0.35">
      <c r="A460" s="240" t="s">
        <v>479</v>
      </c>
      <c r="B460" s="60"/>
      <c r="C460" s="721" t="s">
        <v>480</v>
      </c>
      <c r="D460" s="779" t="s">
        <v>481</v>
      </c>
      <c r="E460" s="724"/>
      <c r="F460" s="724"/>
      <c r="G460" s="724"/>
    </row>
    <row r="461" spans="1:7" x14ac:dyDescent="0.35">
      <c r="A461" s="240"/>
      <c r="B461" s="60"/>
      <c r="C461" s="721"/>
      <c r="D461" s="776" t="s">
        <v>482</v>
      </c>
      <c r="E461" s="776"/>
      <c r="F461" s="776"/>
      <c r="G461" s="776"/>
    </row>
    <row r="462" spans="1:7" x14ac:dyDescent="0.35">
      <c r="A462" s="240"/>
      <c r="B462" s="60"/>
      <c r="C462" s="721"/>
      <c r="D462" s="777" t="s">
        <v>483</v>
      </c>
      <c r="E462" s="777"/>
      <c r="F462" s="777"/>
      <c r="G462" s="777"/>
    </row>
    <row r="463" spans="1:7" x14ac:dyDescent="0.35">
      <c r="A463" s="240"/>
      <c r="B463" s="60"/>
      <c r="C463" s="721"/>
      <c r="D463" s="772" t="s">
        <v>484</v>
      </c>
      <c r="E463" s="772"/>
      <c r="F463" s="772"/>
      <c r="G463" s="772"/>
    </row>
    <row r="464" spans="1:7" x14ac:dyDescent="0.35">
      <c r="A464" s="240"/>
      <c r="B464" s="60"/>
      <c r="C464" s="721"/>
      <c r="D464" s="772"/>
      <c r="E464" s="772"/>
      <c r="F464" s="772"/>
      <c r="G464" s="772"/>
    </row>
    <row r="465" spans="1:7" x14ac:dyDescent="0.35">
      <c r="A465" s="240"/>
      <c r="B465" s="60"/>
      <c r="C465" s="721"/>
      <c r="D465" s="777" t="s">
        <v>485</v>
      </c>
      <c r="E465" s="777"/>
      <c r="F465" s="777"/>
      <c r="G465" s="777"/>
    </row>
    <row r="466" spans="1:7" x14ac:dyDescent="0.35">
      <c r="A466" s="240"/>
      <c r="B466" s="60"/>
      <c r="C466" s="721"/>
      <c r="D466" s="777" t="s">
        <v>486</v>
      </c>
      <c r="E466" s="777"/>
      <c r="F466" s="777"/>
      <c r="G466" s="777"/>
    </row>
    <row r="467" spans="1:7" x14ac:dyDescent="0.35">
      <c r="A467" s="240"/>
      <c r="B467" s="60"/>
      <c r="C467" s="721"/>
      <c r="D467" s="777" t="s">
        <v>487</v>
      </c>
      <c r="E467" s="777"/>
      <c r="F467" s="777"/>
      <c r="G467" s="777"/>
    </row>
    <row r="468" spans="1:7" x14ac:dyDescent="0.35">
      <c r="A468" s="240"/>
      <c r="B468" s="60"/>
      <c r="C468" s="721"/>
      <c r="D468" s="777" t="s">
        <v>488</v>
      </c>
      <c r="E468" s="777"/>
      <c r="F468" s="777"/>
      <c r="G468" s="777"/>
    </row>
    <row r="469" spans="1:7" x14ac:dyDescent="0.35">
      <c r="A469" s="240"/>
      <c r="B469" s="60"/>
      <c r="C469" s="721"/>
      <c r="D469" s="777" t="s">
        <v>489</v>
      </c>
      <c r="E469" s="777"/>
      <c r="F469" s="777"/>
      <c r="G469" s="777"/>
    </row>
    <row r="470" spans="1:7" x14ac:dyDescent="0.35">
      <c r="A470" s="240"/>
      <c r="B470" s="60"/>
      <c r="C470" s="312"/>
      <c r="D470" s="777" t="s">
        <v>485</v>
      </c>
      <c r="E470" s="777"/>
      <c r="F470" s="777"/>
      <c r="G470" s="777"/>
    </row>
    <row r="471" spans="1:7" x14ac:dyDescent="0.35">
      <c r="A471" s="240"/>
      <c r="B471" s="60"/>
      <c r="C471" s="312"/>
      <c r="D471" s="777" t="s">
        <v>487</v>
      </c>
      <c r="E471" s="777"/>
      <c r="F471" s="777"/>
      <c r="G471" s="777"/>
    </row>
    <row r="472" spans="1:7" x14ac:dyDescent="0.35">
      <c r="A472" s="240" t="s">
        <v>490</v>
      </c>
      <c r="B472" s="768" t="s">
        <v>491</v>
      </c>
      <c r="C472" s="768"/>
      <c r="D472" s="768"/>
      <c r="E472" s="768"/>
      <c r="F472" s="768"/>
      <c r="G472" s="768"/>
    </row>
    <row r="473" spans="1:7" x14ac:dyDescent="0.35">
      <c r="A473" s="240" t="s">
        <v>492</v>
      </c>
      <c r="B473" s="60"/>
      <c r="C473" s="721" t="s">
        <v>493</v>
      </c>
      <c r="D473" s="718" t="s">
        <v>494</v>
      </c>
      <c r="E473" s="718"/>
      <c r="F473" s="718"/>
      <c r="G473" s="718"/>
    </row>
    <row r="474" spans="1:7" x14ac:dyDescent="0.35">
      <c r="A474" s="240"/>
      <c r="B474" s="60"/>
      <c r="C474" s="721"/>
      <c r="D474" s="718"/>
      <c r="E474" s="718"/>
      <c r="F474" s="718"/>
      <c r="G474" s="718"/>
    </row>
    <row r="475" spans="1:7" x14ac:dyDescent="0.35">
      <c r="A475" s="240"/>
      <c r="B475" s="60"/>
      <c r="C475" s="312"/>
      <c r="D475" s="718" t="s">
        <v>495</v>
      </c>
      <c r="E475" s="718"/>
      <c r="F475" s="718"/>
      <c r="G475" s="718"/>
    </row>
    <row r="476" spans="1:7" x14ac:dyDescent="0.35">
      <c r="A476" s="240"/>
      <c r="B476" s="60"/>
      <c r="C476" s="312"/>
      <c r="D476" s="718"/>
      <c r="E476" s="718"/>
      <c r="F476" s="718"/>
      <c r="G476" s="718"/>
    </row>
    <row r="477" spans="1:7" x14ac:dyDescent="0.35">
      <c r="A477" s="240"/>
      <c r="B477" s="60"/>
      <c r="C477" s="312"/>
      <c r="D477" s="722" t="s">
        <v>414</v>
      </c>
      <c r="E477" s="718"/>
      <c r="F477" s="718"/>
      <c r="G477" s="718"/>
    </row>
    <row r="478" spans="1:7" x14ac:dyDescent="0.35">
      <c r="A478" s="240" t="s">
        <v>496</v>
      </c>
      <c r="B478" s="60"/>
      <c r="C478" s="721" t="s">
        <v>497</v>
      </c>
      <c r="D478" s="722" t="s">
        <v>498</v>
      </c>
      <c r="E478" s="722"/>
      <c r="F478" s="722"/>
      <c r="G478" s="722"/>
    </row>
    <row r="479" spans="1:7" x14ac:dyDescent="0.35">
      <c r="A479" s="240"/>
      <c r="B479" s="60"/>
      <c r="C479" s="721"/>
      <c r="D479" s="722"/>
      <c r="E479" s="722"/>
      <c r="F479" s="722"/>
      <c r="G479" s="722"/>
    </row>
    <row r="480" spans="1:7" x14ac:dyDescent="0.35">
      <c r="A480" s="240"/>
      <c r="B480" s="60"/>
      <c r="C480" s="721"/>
      <c r="D480" s="311" t="s">
        <v>499</v>
      </c>
      <c r="E480" s="780" t="s">
        <v>500</v>
      </c>
      <c r="F480" s="780"/>
      <c r="G480" s="780"/>
    </row>
    <row r="481" spans="1:7" x14ac:dyDescent="0.35">
      <c r="A481" s="240"/>
      <c r="B481" s="60"/>
      <c r="C481" s="721"/>
      <c r="D481" s="311"/>
      <c r="E481" s="773"/>
      <c r="F481" s="773"/>
      <c r="G481" s="773"/>
    </row>
    <row r="482" spans="1:7" x14ac:dyDescent="0.35">
      <c r="A482" s="240"/>
      <c r="B482" s="60"/>
      <c r="C482" s="721"/>
      <c r="D482" s="311"/>
      <c r="E482" s="780"/>
      <c r="F482" s="780"/>
      <c r="G482" s="780"/>
    </row>
    <row r="483" spans="1:7" x14ac:dyDescent="0.35">
      <c r="A483" s="240"/>
      <c r="B483" s="60"/>
      <c r="C483" s="721"/>
      <c r="D483" s="311"/>
      <c r="E483" s="781"/>
      <c r="F483" s="781"/>
      <c r="G483" s="781"/>
    </row>
    <row r="484" spans="1:7" x14ac:dyDescent="0.35">
      <c r="A484" s="240" t="s">
        <v>501</v>
      </c>
      <c r="B484" s="768" t="s">
        <v>502</v>
      </c>
      <c r="C484" s="768"/>
      <c r="D484" s="768"/>
      <c r="E484" s="768"/>
      <c r="F484" s="768"/>
      <c r="G484" s="768"/>
    </row>
    <row r="485" spans="1:7" x14ac:dyDescent="0.35">
      <c r="A485" s="240" t="s">
        <v>503</v>
      </c>
      <c r="B485" s="60"/>
      <c r="C485" s="312" t="s">
        <v>504</v>
      </c>
      <c r="D485" s="718" t="s">
        <v>505</v>
      </c>
      <c r="E485" s="718"/>
      <c r="F485" s="718"/>
      <c r="G485" s="718"/>
    </row>
    <row r="486" spans="1:7" x14ac:dyDescent="0.35">
      <c r="A486" s="240"/>
      <c r="B486" s="60"/>
      <c r="C486" s="312"/>
      <c r="D486" s="718"/>
      <c r="E486" s="718"/>
      <c r="F486" s="718"/>
      <c r="G486" s="718"/>
    </row>
    <row r="487" spans="1:7" x14ac:dyDescent="0.35">
      <c r="A487" s="240"/>
      <c r="B487" s="60"/>
      <c r="C487" s="312"/>
      <c r="D487" s="718"/>
      <c r="E487" s="718"/>
      <c r="F487" s="718"/>
      <c r="G487" s="718"/>
    </row>
    <row r="488" spans="1:7" x14ac:dyDescent="0.35">
      <c r="A488" s="240" t="s">
        <v>506</v>
      </c>
      <c r="B488" s="60"/>
      <c r="C488" s="312" t="s">
        <v>507</v>
      </c>
      <c r="D488" s="718" t="s">
        <v>508</v>
      </c>
      <c r="E488" s="718"/>
      <c r="F488" s="718"/>
      <c r="G488" s="718"/>
    </row>
    <row r="489" spans="1:7" x14ac:dyDescent="0.35">
      <c r="A489" s="240"/>
      <c r="B489" s="60"/>
      <c r="C489" s="312"/>
      <c r="D489" s="718"/>
      <c r="E489" s="718"/>
      <c r="F489" s="718"/>
      <c r="G489" s="718"/>
    </row>
    <row r="490" spans="1:7" x14ac:dyDescent="0.35">
      <c r="A490" s="240"/>
      <c r="B490" s="60"/>
      <c r="C490" s="312"/>
      <c r="D490" s="718" t="s">
        <v>509</v>
      </c>
      <c r="E490" s="718"/>
      <c r="F490" s="718"/>
      <c r="G490" s="718"/>
    </row>
    <row r="491" spans="1:7" x14ac:dyDescent="0.35">
      <c r="A491" s="240"/>
      <c r="B491" s="60"/>
      <c r="C491" s="312"/>
      <c r="D491" s="718" t="s">
        <v>510</v>
      </c>
      <c r="E491" s="718"/>
      <c r="F491" s="718"/>
      <c r="G491" s="718"/>
    </row>
    <row r="492" spans="1:7" x14ac:dyDescent="0.35">
      <c r="A492" s="240" t="s">
        <v>511</v>
      </c>
      <c r="B492" s="60"/>
      <c r="C492" s="312" t="s">
        <v>512</v>
      </c>
      <c r="D492" s="718" t="s">
        <v>513</v>
      </c>
      <c r="E492" s="718"/>
      <c r="F492" s="718"/>
      <c r="G492" s="718"/>
    </row>
    <row r="493" spans="1:7" x14ac:dyDescent="0.35">
      <c r="A493" s="240"/>
      <c r="B493" s="60"/>
      <c r="C493" s="312"/>
      <c r="D493" s="718"/>
      <c r="E493" s="718"/>
      <c r="F493" s="718"/>
      <c r="G493" s="718"/>
    </row>
    <row r="494" spans="1:7" x14ac:dyDescent="0.35">
      <c r="A494" s="240"/>
      <c r="B494" s="60"/>
      <c r="C494" s="312"/>
      <c r="D494" s="718"/>
      <c r="E494" s="718"/>
      <c r="F494" s="718"/>
      <c r="G494" s="718"/>
    </row>
    <row r="495" spans="1:7" x14ac:dyDescent="0.35">
      <c r="A495" s="240"/>
      <c r="B495" s="60"/>
      <c r="C495" s="312"/>
      <c r="D495" s="718" t="s">
        <v>514</v>
      </c>
      <c r="E495" s="718"/>
      <c r="F495" s="718"/>
      <c r="G495" s="718"/>
    </row>
    <row r="496" spans="1:7" x14ac:dyDescent="0.35">
      <c r="A496" s="240" t="s">
        <v>515</v>
      </c>
      <c r="B496" s="60"/>
      <c r="C496" s="312" t="s">
        <v>516</v>
      </c>
      <c r="D496" s="718" t="s">
        <v>517</v>
      </c>
      <c r="E496" s="718"/>
      <c r="F496" s="718"/>
      <c r="G496" s="718"/>
    </row>
    <row r="497" spans="1:7" x14ac:dyDescent="0.35">
      <c r="A497" s="240"/>
      <c r="B497" s="60"/>
      <c r="C497" s="312"/>
      <c r="D497" s="718"/>
      <c r="E497" s="718"/>
      <c r="F497" s="718"/>
      <c r="G497" s="718"/>
    </row>
    <row r="498" spans="1:7" x14ac:dyDescent="0.35">
      <c r="A498" s="240"/>
      <c r="B498" s="60"/>
      <c r="C498" s="312"/>
      <c r="D498" s="718"/>
      <c r="E498" s="718"/>
      <c r="F498" s="718"/>
      <c r="G498" s="718"/>
    </row>
    <row r="499" spans="1:7" x14ac:dyDescent="0.35">
      <c r="A499" s="240"/>
      <c r="B499" s="60"/>
      <c r="C499" s="312"/>
      <c r="D499" s="718" t="s">
        <v>518</v>
      </c>
      <c r="E499" s="718"/>
      <c r="F499" s="718"/>
      <c r="G499" s="718"/>
    </row>
    <row r="500" spans="1:7" x14ac:dyDescent="0.35">
      <c r="A500" s="240"/>
      <c r="B500" s="60"/>
      <c r="C500" s="312"/>
      <c r="D500" s="718"/>
      <c r="E500" s="718"/>
      <c r="F500" s="718"/>
      <c r="G500" s="718"/>
    </row>
    <row r="501" spans="1:7" x14ac:dyDescent="0.35">
      <c r="A501" s="240" t="s">
        <v>519</v>
      </c>
      <c r="B501" s="60"/>
      <c r="C501" s="312" t="s">
        <v>520</v>
      </c>
      <c r="D501" s="718" t="s">
        <v>521</v>
      </c>
      <c r="E501" s="718"/>
      <c r="F501" s="718"/>
      <c r="G501" s="718"/>
    </row>
    <row r="502" spans="1:7" x14ac:dyDescent="0.35">
      <c r="A502" s="240"/>
      <c r="B502" s="60"/>
      <c r="C502" s="312"/>
      <c r="D502" s="718"/>
      <c r="E502" s="718"/>
      <c r="F502" s="718"/>
      <c r="G502" s="718"/>
    </row>
    <row r="503" spans="1:7" x14ac:dyDescent="0.35">
      <c r="A503" s="240"/>
      <c r="B503" s="60"/>
      <c r="C503" s="312"/>
      <c r="D503" s="718" t="s">
        <v>522</v>
      </c>
      <c r="E503" s="718"/>
      <c r="F503" s="718"/>
      <c r="G503" s="718"/>
    </row>
    <row r="504" spans="1:7" x14ac:dyDescent="0.35">
      <c r="A504" s="240" t="s">
        <v>523</v>
      </c>
      <c r="B504" s="60"/>
      <c r="C504" s="721" t="s">
        <v>524</v>
      </c>
      <c r="D504" s="718" t="s">
        <v>525</v>
      </c>
      <c r="E504" s="718"/>
      <c r="F504" s="718"/>
      <c r="G504" s="718"/>
    </row>
    <row r="505" spans="1:7" x14ac:dyDescent="0.35">
      <c r="A505" s="240"/>
      <c r="B505" s="60"/>
      <c r="C505" s="721"/>
      <c r="D505" s="718"/>
      <c r="E505" s="718"/>
      <c r="F505" s="718"/>
      <c r="G505" s="718"/>
    </row>
    <row r="506" spans="1:7" x14ac:dyDescent="0.35">
      <c r="A506" s="240"/>
      <c r="B506" s="60"/>
      <c r="C506" s="721"/>
      <c r="D506" s="718"/>
      <c r="E506" s="718"/>
      <c r="F506" s="718"/>
      <c r="G506" s="718"/>
    </row>
    <row r="507" spans="1:7" x14ac:dyDescent="0.35">
      <c r="A507" s="240"/>
      <c r="B507" s="60"/>
      <c r="C507" s="721"/>
      <c r="D507" s="718"/>
      <c r="E507" s="718"/>
      <c r="F507" s="718"/>
      <c r="G507" s="718"/>
    </row>
    <row r="508" spans="1:7" x14ac:dyDescent="0.35">
      <c r="A508" s="240"/>
      <c r="B508" s="60"/>
      <c r="C508" s="312"/>
      <c r="D508" s="718" t="s">
        <v>526</v>
      </c>
      <c r="E508" s="718"/>
      <c r="F508" s="718"/>
      <c r="G508" s="718"/>
    </row>
    <row r="509" spans="1:7" x14ac:dyDescent="0.35">
      <c r="A509" s="240"/>
      <c r="B509" s="60"/>
      <c r="C509" s="312"/>
      <c r="D509" s="718"/>
      <c r="E509" s="718"/>
      <c r="F509" s="718"/>
      <c r="G509" s="718"/>
    </row>
    <row r="510" spans="1:7" x14ac:dyDescent="0.35">
      <c r="A510" s="240"/>
      <c r="B510" s="60"/>
      <c r="C510" s="312"/>
      <c r="D510" s="718" t="s">
        <v>527</v>
      </c>
      <c r="E510" s="718"/>
      <c r="F510" s="718"/>
      <c r="G510" s="718"/>
    </row>
    <row r="511" spans="1:7" x14ac:dyDescent="0.35">
      <c r="A511" s="240"/>
      <c r="B511" s="60"/>
      <c r="C511" s="312"/>
      <c r="D511" s="718"/>
      <c r="E511" s="718"/>
      <c r="F511" s="718"/>
      <c r="G511" s="718"/>
    </row>
    <row r="512" spans="1:7" x14ac:dyDescent="0.35">
      <c r="A512" s="240"/>
      <c r="B512" s="60"/>
      <c r="C512" s="312"/>
      <c r="D512" s="718" t="s">
        <v>528</v>
      </c>
      <c r="E512" s="718"/>
      <c r="F512" s="718"/>
      <c r="G512" s="718"/>
    </row>
    <row r="513" spans="1:7" x14ac:dyDescent="0.35">
      <c r="A513" s="240"/>
      <c r="B513" s="60"/>
      <c r="C513" s="312"/>
      <c r="D513" s="718"/>
      <c r="E513" s="718"/>
      <c r="F513" s="718"/>
      <c r="G513" s="718"/>
    </row>
    <row r="514" spans="1:7" x14ac:dyDescent="0.35">
      <c r="A514" s="240"/>
      <c r="B514" s="60"/>
      <c r="C514" s="312"/>
      <c r="D514" s="718"/>
      <c r="E514" s="718"/>
      <c r="F514" s="718"/>
      <c r="G514" s="718"/>
    </row>
    <row r="515" spans="1:7" x14ac:dyDescent="0.35">
      <c r="A515" s="240"/>
      <c r="B515" s="60"/>
      <c r="C515" s="312"/>
      <c r="D515" s="718" t="s">
        <v>529</v>
      </c>
      <c r="E515" s="718"/>
      <c r="F515" s="718"/>
      <c r="G515" s="718"/>
    </row>
    <row r="516" spans="1:7" x14ac:dyDescent="0.35">
      <c r="A516" s="240"/>
      <c r="B516" s="60"/>
      <c r="C516" s="312"/>
      <c r="D516" s="718"/>
      <c r="E516" s="718"/>
      <c r="F516" s="718"/>
      <c r="G516" s="718"/>
    </row>
    <row r="517" spans="1:7" x14ac:dyDescent="0.35">
      <c r="A517" s="240"/>
      <c r="B517" s="60"/>
      <c r="C517" s="312"/>
      <c r="D517" s="718" t="s">
        <v>530</v>
      </c>
      <c r="E517" s="718"/>
      <c r="F517" s="718"/>
      <c r="G517" s="718"/>
    </row>
    <row r="518" spans="1:7" x14ac:dyDescent="0.35">
      <c r="A518" s="240"/>
      <c r="B518" s="60"/>
      <c r="C518" s="312"/>
      <c r="D518" s="718"/>
      <c r="E518" s="718"/>
      <c r="F518" s="718"/>
      <c r="G518" s="718"/>
    </row>
    <row r="519" spans="1:7" x14ac:dyDescent="0.35">
      <c r="A519" s="240"/>
      <c r="B519" s="60"/>
      <c r="C519" s="312"/>
      <c r="D519" s="718" t="s">
        <v>531</v>
      </c>
      <c r="E519" s="718"/>
      <c r="F519" s="718"/>
      <c r="G519" s="718"/>
    </row>
    <row r="520" spans="1:7" x14ac:dyDescent="0.35">
      <c r="A520" s="240"/>
      <c r="B520" s="60"/>
      <c r="C520" s="312"/>
      <c r="D520" s="718"/>
      <c r="E520" s="718"/>
      <c r="F520" s="718"/>
      <c r="G520" s="718"/>
    </row>
    <row r="521" spans="1:7" x14ac:dyDescent="0.35">
      <c r="A521" s="240"/>
      <c r="B521" s="60"/>
      <c r="C521" s="312"/>
      <c r="D521" s="718" t="s">
        <v>532</v>
      </c>
      <c r="E521" s="718"/>
      <c r="F521" s="718"/>
      <c r="G521" s="718"/>
    </row>
    <row r="522" spans="1:7" x14ac:dyDescent="0.35">
      <c r="A522" s="240"/>
      <c r="B522" s="60"/>
      <c r="C522" s="312"/>
      <c r="D522" s="718" t="s">
        <v>533</v>
      </c>
      <c r="E522" s="718"/>
      <c r="F522" s="718"/>
      <c r="G522" s="718"/>
    </row>
    <row r="523" spans="1:7" x14ac:dyDescent="0.35">
      <c r="A523" s="240"/>
      <c r="B523" s="60"/>
      <c r="C523" s="312"/>
      <c r="D523" s="718"/>
      <c r="E523" s="718"/>
      <c r="F523" s="718"/>
      <c r="G523" s="718"/>
    </row>
    <row r="524" spans="1:7" x14ac:dyDescent="0.35">
      <c r="A524" s="240"/>
      <c r="B524" s="60"/>
      <c r="C524" s="312"/>
      <c r="D524" s="718" t="s">
        <v>534</v>
      </c>
      <c r="E524" s="718"/>
      <c r="F524" s="718"/>
      <c r="G524" s="718"/>
    </row>
    <row r="525" spans="1:7" x14ac:dyDescent="0.35">
      <c r="A525" s="240"/>
      <c r="B525" s="60"/>
      <c r="C525" s="312"/>
      <c r="D525" s="718"/>
      <c r="E525" s="718"/>
      <c r="F525" s="718"/>
      <c r="G525" s="718"/>
    </row>
    <row r="526" spans="1:7" x14ac:dyDescent="0.35">
      <c r="A526" s="240"/>
      <c r="B526" s="60"/>
      <c r="C526" s="312"/>
      <c r="D526" s="718"/>
      <c r="E526" s="718"/>
      <c r="F526" s="718"/>
      <c r="G526" s="718"/>
    </row>
    <row r="527" spans="1:7" x14ac:dyDescent="0.35">
      <c r="A527" s="240"/>
      <c r="B527" s="60"/>
      <c r="C527" s="312"/>
      <c r="D527" s="718" t="s">
        <v>535</v>
      </c>
      <c r="E527" s="718"/>
      <c r="F527" s="718"/>
      <c r="G527" s="718"/>
    </row>
    <row r="528" spans="1:7" x14ac:dyDescent="0.35">
      <c r="A528" s="240"/>
      <c r="B528" s="60"/>
      <c r="C528" s="312"/>
      <c r="D528" s="718"/>
      <c r="E528" s="718"/>
      <c r="F528" s="718"/>
      <c r="G528" s="718"/>
    </row>
    <row r="529" spans="1:7" x14ac:dyDescent="0.35">
      <c r="A529" s="240" t="s">
        <v>536</v>
      </c>
      <c r="B529" s="60"/>
      <c r="C529" s="721" t="s">
        <v>537</v>
      </c>
      <c r="D529" s="718" t="s">
        <v>538</v>
      </c>
      <c r="E529" s="718"/>
      <c r="F529" s="718"/>
      <c r="G529" s="718"/>
    </row>
    <row r="530" spans="1:7" x14ac:dyDescent="0.35">
      <c r="A530" s="240"/>
      <c r="B530" s="60"/>
      <c r="C530" s="721"/>
      <c r="D530" s="718"/>
      <c r="E530" s="718"/>
      <c r="F530" s="718"/>
      <c r="G530" s="718"/>
    </row>
    <row r="531" spans="1:7" x14ac:dyDescent="0.35">
      <c r="A531" s="240"/>
      <c r="B531" s="60"/>
      <c r="C531" s="721"/>
      <c r="D531" s="718"/>
      <c r="E531" s="718"/>
      <c r="F531" s="718"/>
      <c r="G531" s="718"/>
    </row>
    <row r="532" spans="1:7" x14ac:dyDescent="0.35">
      <c r="A532" s="240"/>
      <c r="B532" s="60"/>
      <c r="C532" s="312"/>
      <c r="D532" s="718" t="s">
        <v>539</v>
      </c>
      <c r="E532" s="718"/>
      <c r="F532" s="718"/>
      <c r="G532" s="718"/>
    </row>
    <row r="533" spans="1:7" x14ac:dyDescent="0.35">
      <c r="A533" s="240"/>
      <c r="B533" s="60"/>
      <c r="C533" s="312"/>
      <c r="D533" s="718" t="s">
        <v>540</v>
      </c>
      <c r="E533" s="718"/>
      <c r="F533" s="718"/>
      <c r="G533" s="718"/>
    </row>
    <row r="534" spans="1:7" x14ac:dyDescent="0.35">
      <c r="A534" s="240"/>
      <c r="B534" s="60"/>
      <c r="C534" s="312"/>
      <c r="D534" s="718"/>
      <c r="E534" s="718"/>
      <c r="F534" s="718"/>
      <c r="G534" s="718"/>
    </row>
    <row r="535" spans="1:7" x14ac:dyDescent="0.35">
      <c r="A535" s="240"/>
      <c r="B535" s="60"/>
      <c r="C535" s="312"/>
      <c r="D535" s="718" t="s">
        <v>541</v>
      </c>
      <c r="E535" s="718"/>
      <c r="F535" s="718"/>
      <c r="G535" s="718"/>
    </row>
    <row r="536" spans="1:7" x14ac:dyDescent="0.35">
      <c r="A536" s="240"/>
      <c r="B536" s="60"/>
      <c r="C536" s="312"/>
      <c r="D536" s="718"/>
      <c r="E536" s="718"/>
      <c r="F536" s="718"/>
      <c r="G536" s="718"/>
    </row>
    <row r="537" spans="1:7" x14ac:dyDescent="0.35">
      <c r="A537" s="240" t="s">
        <v>542</v>
      </c>
      <c r="B537" s="60"/>
      <c r="C537" s="721" t="s">
        <v>543</v>
      </c>
      <c r="D537" s="718" t="s">
        <v>544</v>
      </c>
      <c r="E537" s="718"/>
      <c r="F537" s="718"/>
      <c r="G537" s="718"/>
    </row>
    <row r="538" spans="1:7" x14ac:dyDescent="0.35">
      <c r="A538" s="240"/>
      <c r="B538" s="60"/>
      <c r="C538" s="721"/>
      <c r="D538" s="718"/>
      <c r="E538" s="718"/>
      <c r="F538" s="718"/>
      <c r="G538" s="718"/>
    </row>
    <row r="539" spans="1:7" x14ac:dyDescent="0.35">
      <c r="A539" s="240"/>
      <c r="B539" s="60"/>
      <c r="C539" s="312"/>
      <c r="D539" s="718" t="s">
        <v>545</v>
      </c>
      <c r="E539" s="718"/>
      <c r="F539" s="718"/>
      <c r="G539" s="718"/>
    </row>
    <row r="540" spans="1:7" x14ac:dyDescent="0.35">
      <c r="A540" s="240"/>
      <c r="B540" s="60"/>
      <c r="C540" s="312"/>
      <c r="D540" s="718" t="s">
        <v>546</v>
      </c>
      <c r="E540" s="718"/>
      <c r="F540" s="718"/>
      <c r="G540" s="718"/>
    </row>
    <row r="541" spans="1:7" x14ac:dyDescent="0.35">
      <c r="A541" s="240"/>
      <c r="B541" s="60"/>
      <c r="C541" s="312"/>
      <c r="D541" s="128"/>
      <c r="E541" s="773" t="s">
        <v>547</v>
      </c>
      <c r="F541" s="773"/>
      <c r="G541" s="773"/>
    </row>
    <row r="542" spans="1:7" x14ac:dyDescent="0.35">
      <c r="A542" s="240"/>
      <c r="B542" s="60"/>
      <c r="C542" s="312"/>
      <c r="D542" s="128"/>
      <c r="E542" s="773" t="s">
        <v>548</v>
      </c>
      <c r="F542" s="773"/>
      <c r="G542" s="773"/>
    </row>
    <row r="543" spans="1:7" x14ac:dyDescent="0.35">
      <c r="A543" s="240"/>
      <c r="B543" s="60"/>
      <c r="C543" s="312"/>
      <c r="D543" s="128"/>
      <c r="E543" s="773" t="s">
        <v>549</v>
      </c>
      <c r="F543" s="773"/>
      <c r="G543" s="773"/>
    </row>
    <row r="544" spans="1:7" x14ac:dyDescent="0.35">
      <c r="A544" s="240"/>
      <c r="B544" s="60"/>
      <c r="C544" s="312"/>
      <c r="D544" s="128"/>
      <c r="E544" s="773" t="s">
        <v>550</v>
      </c>
      <c r="F544" s="773"/>
      <c r="G544" s="773"/>
    </row>
    <row r="545" spans="1:7" x14ac:dyDescent="0.35">
      <c r="A545" s="240"/>
      <c r="B545" s="60"/>
      <c r="C545" s="312"/>
      <c r="D545" s="128"/>
      <c r="E545" s="773" t="s">
        <v>551</v>
      </c>
      <c r="F545" s="773"/>
      <c r="G545" s="773"/>
    </row>
    <row r="546" spans="1:7" x14ac:dyDescent="0.35">
      <c r="A546" s="240"/>
      <c r="B546" s="60"/>
      <c r="C546" s="312"/>
      <c r="D546" s="128"/>
      <c r="E546" s="773" t="s">
        <v>552</v>
      </c>
      <c r="F546" s="773"/>
      <c r="G546" s="773"/>
    </row>
    <row r="547" spans="1:7" x14ac:dyDescent="0.35">
      <c r="A547" s="240"/>
      <c r="B547" s="60"/>
      <c r="C547" s="312"/>
      <c r="D547" s="128"/>
      <c r="E547" s="773" t="s">
        <v>553</v>
      </c>
      <c r="F547" s="773"/>
      <c r="G547" s="773"/>
    </row>
    <row r="548" spans="1:7" x14ac:dyDescent="0.35">
      <c r="A548" s="240"/>
      <c r="B548" s="60"/>
      <c r="C548" s="312"/>
      <c r="D548" s="128"/>
      <c r="E548" s="773" t="s">
        <v>554</v>
      </c>
      <c r="F548" s="773"/>
      <c r="G548" s="773"/>
    </row>
    <row r="549" spans="1:7" x14ac:dyDescent="0.35">
      <c r="A549" s="240"/>
      <c r="B549" s="60"/>
      <c r="C549" s="312"/>
      <c r="D549" s="128"/>
      <c r="E549" s="773" t="s">
        <v>555</v>
      </c>
      <c r="F549" s="773"/>
      <c r="G549" s="773"/>
    </row>
    <row r="550" spans="1:7" x14ac:dyDescent="0.35">
      <c r="A550" s="240"/>
      <c r="B550" s="60"/>
      <c r="C550" s="312"/>
      <c r="D550" s="128"/>
      <c r="E550" s="773" t="s">
        <v>556</v>
      </c>
      <c r="F550" s="773"/>
      <c r="G550" s="773"/>
    </row>
    <row r="551" spans="1:7" x14ac:dyDescent="0.35">
      <c r="A551" s="240"/>
      <c r="B551" s="60"/>
      <c r="C551" s="312"/>
      <c r="D551" s="128"/>
      <c r="E551" s="780" t="s">
        <v>557</v>
      </c>
      <c r="F551" s="780"/>
      <c r="G551" s="780"/>
    </row>
    <row r="552" spans="1:7" x14ac:dyDescent="0.35">
      <c r="A552" s="240"/>
      <c r="B552" s="60"/>
      <c r="C552" s="312"/>
      <c r="D552" s="718" t="s">
        <v>558</v>
      </c>
      <c r="E552" s="718"/>
      <c r="F552" s="718"/>
      <c r="G552" s="718"/>
    </row>
    <row r="553" spans="1:7" x14ac:dyDescent="0.35">
      <c r="A553" s="240"/>
      <c r="B553" s="60"/>
      <c r="C553" s="312"/>
      <c r="D553" s="718" t="s">
        <v>559</v>
      </c>
      <c r="E553" s="718"/>
      <c r="F553" s="718"/>
      <c r="G553" s="718"/>
    </row>
    <row r="554" spans="1:7" x14ac:dyDescent="0.35">
      <c r="A554" s="240" t="s">
        <v>560</v>
      </c>
      <c r="B554" s="60"/>
      <c r="C554" s="312" t="s">
        <v>561</v>
      </c>
      <c r="D554" s="718" t="s">
        <v>562</v>
      </c>
      <c r="E554" s="718"/>
      <c r="F554" s="718"/>
      <c r="G554" s="718"/>
    </row>
    <row r="555" spans="1:7" x14ac:dyDescent="0.35">
      <c r="A555" s="240"/>
      <c r="B555" s="60"/>
      <c r="C555" s="312"/>
      <c r="D555" s="718"/>
      <c r="E555" s="718"/>
      <c r="F555" s="718"/>
      <c r="G555" s="718"/>
    </row>
    <row r="556" spans="1:7" x14ac:dyDescent="0.35">
      <c r="A556" s="240"/>
      <c r="B556" s="60"/>
      <c r="C556" s="312"/>
      <c r="D556" s="718" t="s">
        <v>563</v>
      </c>
      <c r="E556" s="718"/>
      <c r="F556" s="718"/>
      <c r="G556" s="718"/>
    </row>
    <row r="557" spans="1:7" x14ac:dyDescent="0.35">
      <c r="A557" s="240"/>
      <c r="B557" s="60"/>
      <c r="C557" s="312"/>
      <c r="D557" s="718"/>
      <c r="E557" s="718"/>
      <c r="F557" s="718"/>
      <c r="G557" s="718"/>
    </row>
    <row r="558" spans="1:7" x14ac:dyDescent="0.35">
      <c r="A558" s="240"/>
      <c r="B558" s="60"/>
      <c r="C558" s="312"/>
      <c r="D558" s="718" t="s">
        <v>564</v>
      </c>
      <c r="E558" s="718"/>
      <c r="F558" s="718"/>
      <c r="G558" s="718"/>
    </row>
    <row r="559" spans="1:7" x14ac:dyDescent="0.35">
      <c r="A559" s="240"/>
      <c r="B559" s="60"/>
      <c r="C559" s="312"/>
      <c r="D559" s="718"/>
      <c r="E559" s="718"/>
      <c r="F559" s="718"/>
      <c r="G559" s="718"/>
    </row>
    <row r="560" spans="1:7" x14ac:dyDescent="0.35">
      <c r="A560" s="240"/>
      <c r="B560" s="60"/>
      <c r="C560" s="312"/>
      <c r="D560" s="718" t="s">
        <v>565</v>
      </c>
      <c r="E560" s="718"/>
      <c r="F560" s="718"/>
      <c r="G560" s="718"/>
    </row>
    <row r="561" spans="1:7" x14ac:dyDescent="0.35">
      <c r="A561" s="240" t="s">
        <v>566</v>
      </c>
      <c r="B561" s="60"/>
      <c r="C561" s="721" t="s">
        <v>567</v>
      </c>
      <c r="D561" s="718" t="s">
        <v>568</v>
      </c>
      <c r="E561" s="718"/>
      <c r="F561" s="718"/>
      <c r="G561" s="718"/>
    </row>
    <row r="562" spans="1:7" x14ac:dyDescent="0.35">
      <c r="A562" s="240"/>
      <c r="B562" s="60"/>
      <c r="C562" s="721"/>
      <c r="D562" s="718"/>
      <c r="E562" s="718"/>
      <c r="F562" s="718"/>
      <c r="G562" s="718"/>
    </row>
    <row r="563" spans="1:7" x14ac:dyDescent="0.35">
      <c r="A563" s="240" t="s">
        <v>569</v>
      </c>
      <c r="B563" s="60"/>
      <c r="C563" s="721" t="s">
        <v>570</v>
      </c>
      <c r="D563" s="718" t="s">
        <v>571</v>
      </c>
      <c r="E563" s="718"/>
      <c r="F563" s="718"/>
      <c r="G563" s="718"/>
    </row>
    <row r="564" spans="1:7" x14ac:dyDescent="0.35">
      <c r="A564" s="240"/>
      <c r="B564" s="60"/>
      <c r="C564" s="721"/>
      <c r="D564" s="718"/>
      <c r="E564" s="718"/>
      <c r="F564" s="718"/>
      <c r="G564" s="718"/>
    </row>
    <row r="565" spans="1:7" x14ac:dyDescent="0.35">
      <c r="A565" s="240" t="s">
        <v>572</v>
      </c>
      <c r="B565" s="60"/>
      <c r="C565" s="721" t="s">
        <v>573</v>
      </c>
      <c r="D565" s="718" t="s">
        <v>574</v>
      </c>
      <c r="E565" s="718"/>
      <c r="F565" s="718"/>
      <c r="G565" s="718"/>
    </row>
    <row r="566" spans="1:7" x14ac:dyDescent="0.35">
      <c r="A566" s="240"/>
      <c r="B566" s="60"/>
      <c r="C566" s="721"/>
      <c r="D566" s="718"/>
      <c r="E566" s="718"/>
      <c r="F566" s="718"/>
      <c r="G566" s="718"/>
    </row>
    <row r="567" spans="1:7" x14ac:dyDescent="0.35">
      <c r="A567" s="240"/>
      <c r="B567" s="60"/>
      <c r="C567" s="721"/>
      <c r="D567" s="718"/>
      <c r="E567" s="718"/>
      <c r="F567" s="718"/>
      <c r="G567" s="718"/>
    </row>
    <row r="568" spans="1:7" x14ac:dyDescent="0.35">
      <c r="A568" s="240"/>
      <c r="B568" s="60"/>
      <c r="C568" s="721"/>
      <c r="D568" s="718"/>
      <c r="E568" s="718"/>
      <c r="F568" s="718"/>
      <c r="G568" s="718"/>
    </row>
    <row r="569" spans="1:7" x14ac:dyDescent="0.35">
      <c r="A569" s="240"/>
      <c r="B569" s="60"/>
      <c r="C569" s="312"/>
      <c r="D569" s="718" t="s">
        <v>575</v>
      </c>
      <c r="E569" s="718"/>
      <c r="F569" s="718"/>
      <c r="G569" s="718"/>
    </row>
    <row r="570" spans="1:7" x14ac:dyDescent="0.35">
      <c r="A570" s="240"/>
      <c r="B570" s="60"/>
      <c r="C570" s="312"/>
      <c r="D570" s="718" t="s">
        <v>576</v>
      </c>
      <c r="E570" s="718"/>
      <c r="F570" s="718"/>
      <c r="G570" s="718"/>
    </row>
    <row r="571" spans="1:7" x14ac:dyDescent="0.35">
      <c r="A571" s="240"/>
      <c r="B571" s="60"/>
      <c r="C571" s="312"/>
      <c r="D571" s="718"/>
      <c r="E571" s="718"/>
      <c r="F571" s="718"/>
      <c r="G571" s="718"/>
    </row>
    <row r="572" spans="1:7" x14ac:dyDescent="0.35">
      <c r="A572" s="240"/>
      <c r="B572" s="60"/>
      <c r="C572" s="312"/>
      <c r="D572" s="718"/>
      <c r="E572" s="718"/>
      <c r="F572" s="718"/>
      <c r="G572" s="718"/>
    </row>
    <row r="573" spans="1:7" x14ac:dyDescent="0.35">
      <c r="A573" s="240" t="s">
        <v>577</v>
      </c>
      <c r="B573" s="60"/>
      <c r="C573" s="721" t="s">
        <v>578</v>
      </c>
      <c r="D573" s="718" t="s">
        <v>579</v>
      </c>
      <c r="E573" s="718"/>
      <c r="F573" s="718"/>
      <c r="G573" s="718"/>
    </row>
    <row r="574" spans="1:7" x14ac:dyDescent="0.35">
      <c r="A574" s="240"/>
      <c r="B574" s="60"/>
      <c r="C574" s="721"/>
      <c r="D574" s="718"/>
      <c r="E574" s="718"/>
      <c r="F574" s="718"/>
      <c r="G574" s="718"/>
    </row>
    <row r="575" spans="1:7" x14ac:dyDescent="0.35">
      <c r="A575" s="240" t="s">
        <v>580</v>
      </c>
      <c r="B575" s="60"/>
      <c r="C575" s="312" t="s">
        <v>581</v>
      </c>
      <c r="D575" s="718" t="s">
        <v>582</v>
      </c>
      <c r="E575" s="718"/>
      <c r="F575" s="718"/>
      <c r="G575" s="718"/>
    </row>
    <row r="576" spans="1:7" x14ac:dyDescent="0.35">
      <c r="A576" s="240"/>
      <c r="B576" s="60"/>
      <c r="C576" s="312"/>
      <c r="D576" s="718" t="s">
        <v>583</v>
      </c>
      <c r="E576" s="718"/>
      <c r="F576" s="718"/>
      <c r="G576" s="718"/>
    </row>
    <row r="577" spans="1:7" x14ac:dyDescent="0.35">
      <c r="A577" s="240"/>
      <c r="B577" s="60"/>
      <c r="C577" s="312"/>
      <c r="D577" s="128"/>
      <c r="E577" s="718" t="s">
        <v>584</v>
      </c>
      <c r="F577" s="718"/>
      <c r="G577" s="718"/>
    </row>
    <row r="578" spans="1:7" x14ac:dyDescent="0.35">
      <c r="A578" s="240"/>
      <c r="B578" s="60"/>
      <c r="C578" s="312"/>
      <c r="D578" s="128"/>
      <c r="E578" s="718"/>
      <c r="F578" s="718"/>
      <c r="G578" s="718"/>
    </row>
    <row r="579" spans="1:7" x14ac:dyDescent="0.35">
      <c r="A579" s="240"/>
      <c r="B579" s="60"/>
      <c r="C579" s="312"/>
      <c r="D579" s="128"/>
      <c r="E579" s="718" t="s">
        <v>585</v>
      </c>
      <c r="F579" s="718"/>
      <c r="G579" s="718"/>
    </row>
    <row r="580" spans="1:7" x14ac:dyDescent="0.35">
      <c r="A580" s="240"/>
      <c r="B580" s="60"/>
      <c r="C580" s="312"/>
      <c r="D580" s="128"/>
      <c r="E580" s="718"/>
      <c r="F580" s="718"/>
      <c r="G580" s="718"/>
    </row>
    <row r="581" spans="1:7" x14ac:dyDescent="0.35">
      <c r="A581" s="240" t="s">
        <v>586</v>
      </c>
      <c r="B581" s="768" t="s">
        <v>587</v>
      </c>
      <c r="C581" s="768"/>
      <c r="D581" s="768"/>
      <c r="E581" s="768"/>
      <c r="F581" s="768"/>
      <c r="G581" s="768"/>
    </row>
    <row r="582" spans="1:7" x14ac:dyDescent="0.35">
      <c r="A582" s="240" t="s">
        <v>588</v>
      </c>
      <c r="B582" s="60"/>
      <c r="C582" s="721" t="s">
        <v>589</v>
      </c>
      <c r="D582" s="718" t="s">
        <v>590</v>
      </c>
      <c r="E582" s="718"/>
      <c r="F582" s="718"/>
      <c r="G582" s="718"/>
    </row>
    <row r="583" spans="1:7" x14ac:dyDescent="0.35">
      <c r="A583" s="240"/>
      <c r="B583" s="60"/>
      <c r="C583" s="721"/>
      <c r="D583" s="718"/>
      <c r="E583" s="718"/>
      <c r="F583" s="718"/>
      <c r="G583" s="718"/>
    </row>
    <row r="584" spans="1:7" x14ac:dyDescent="0.35">
      <c r="A584" s="240"/>
      <c r="B584" s="60"/>
      <c r="C584" s="721"/>
      <c r="D584" s="718"/>
      <c r="E584" s="718"/>
      <c r="F584" s="718"/>
      <c r="G584" s="718"/>
    </row>
    <row r="585" spans="1:7" x14ac:dyDescent="0.35">
      <c r="A585" s="240" t="s">
        <v>591</v>
      </c>
      <c r="B585" s="60"/>
      <c r="C585" s="312" t="s">
        <v>592</v>
      </c>
      <c r="D585" s="718" t="s">
        <v>593</v>
      </c>
      <c r="E585" s="718"/>
      <c r="F585" s="718"/>
      <c r="G585" s="718"/>
    </row>
    <row r="586" spans="1:7" x14ac:dyDescent="0.35">
      <c r="A586" s="240" t="s">
        <v>594</v>
      </c>
      <c r="B586" s="60"/>
      <c r="C586" s="721" t="s">
        <v>595</v>
      </c>
      <c r="D586" s="718" t="s">
        <v>596</v>
      </c>
      <c r="E586" s="718"/>
      <c r="F586" s="718"/>
      <c r="G586" s="718"/>
    </row>
    <row r="587" spans="1:7" x14ac:dyDescent="0.35">
      <c r="A587" s="240"/>
      <c r="B587" s="60"/>
      <c r="C587" s="721"/>
      <c r="D587" s="718"/>
      <c r="E587" s="718"/>
      <c r="F587" s="718"/>
      <c r="G587" s="718"/>
    </row>
    <row r="588" spans="1:7" x14ac:dyDescent="0.35">
      <c r="A588" s="240"/>
      <c r="B588" s="60"/>
      <c r="C588" s="312"/>
      <c r="D588" s="718" t="s">
        <v>597</v>
      </c>
      <c r="E588" s="718"/>
      <c r="F588" s="718"/>
      <c r="G588" s="718"/>
    </row>
    <row r="589" spans="1:7" x14ac:dyDescent="0.35">
      <c r="A589" s="240" t="s">
        <v>598</v>
      </c>
      <c r="B589" s="60"/>
      <c r="C589" s="721" t="s">
        <v>599</v>
      </c>
      <c r="D589" s="718" t="s">
        <v>600</v>
      </c>
      <c r="E589" s="718"/>
      <c r="F589" s="718"/>
      <c r="G589" s="718"/>
    </row>
    <row r="590" spans="1:7" x14ac:dyDescent="0.35">
      <c r="A590" s="240"/>
      <c r="B590" s="60"/>
      <c r="C590" s="721"/>
      <c r="D590" s="718"/>
      <c r="E590" s="718"/>
      <c r="F590" s="718"/>
      <c r="G590" s="718"/>
    </row>
    <row r="591" spans="1:7" x14ac:dyDescent="0.35">
      <c r="A591" s="240" t="s">
        <v>601</v>
      </c>
      <c r="B591" s="60"/>
      <c r="C591" s="721" t="s">
        <v>602</v>
      </c>
      <c r="D591" s="718" t="s">
        <v>603</v>
      </c>
      <c r="E591" s="718"/>
      <c r="F591" s="718"/>
      <c r="G591" s="718"/>
    </row>
    <row r="592" spans="1:7" x14ac:dyDescent="0.35">
      <c r="A592" s="240"/>
      <c r="B592" s="60"/>
      <c r="C592" s="721"/>
      <c r="D592" s="718"/>
      <c r="E592" s="718"/>
      <c r="F592" s="718"/>
      <c r="G592" s="718"/>
    </row>
    <row r="593" spans="1:7" x14ac:dyDescent="0.35">
      <c r="A593" s="240"/>
      <c r="B593" s="60"/>
      <c r="C593" s="721"/>
      <c r="D593" s="718"/>
      <c r="E593" s="718"/>
      <c r="F593" s="718"/>
      <c r="G593" s="718"/>
    </row>
    <row r="594" spans="1:7" x14ac:dyDescent="0.35">
      <c r="A594" s="240"/>
      <c r="B594" s="60"/>
      <c r="C594" s="312"/>
      <c r="D594" s="718" t="s">
        <v>604</v>
      </c>
      <c r="E594" s="718"/>
      <c r="F594" s="718"/>
      <c r="G594" s="718"/>
    </row>
    <row r="595" spans="1:7" x14ac:dyDescent="0.35">
      <c r="A595" s="240" t="s">
        <v>605</v>
      </c>
      <c r="B595" s="60"/>
      <c r="C595" s="721" t="s">
        <v>606</v>
      </c>
      <c r="D595" s="718" t="s">
        <v>607</v>
      </c>
      <c r="E595" s="718"/>
      <c r="F595" s="718"/>
      <c r="G595" s="718"/>
    </row>
    <row r="596" spans="1:7" x14ac:dyDescent="0.35">
      <c r="A596" s="240"/>
      <c r="B596" s="60"/>
      <c r="C596" s="721"/>
      <c r="D596" s="718"/>
      <c r="E596" s="718"/>
      <c r="F596" s="718"/>
      <c r="G596" s="718"/>
    </row>
    <row r="597" spans="1:7" x14ac:dyDescent="0.35">
      <c r="A597" s="240"/>
      <c r="B597" s="60"/>
      <c r="C597" s="312"/>
      <c r="D597" s="279"/>
      <c r="E597" s="279" t="s">
        <v>608</v>
      </c>
      <c r="F597" s="245"/>
      <c r="G597" s="245"/>
    </row>
    <row r="598" spans="1:7" x14ac:dyDescent="0.35">
      <c r="A598" s="240"/>
      <c r="B598" s="60"/>
      <c r="C598" s="312"/>
      <c r="D598" s="245"/>
      <c r="E598" s="245" t="s">
        <v>609</v>
      </c>
      <c r="F598" s="311"/>
      <c r="G598" s="311"/>
    </row>
    <row r="599" spans="1:7" x14ac:dyDescent="0.35">
      <c r="A599" s="240"/>
      <c r="B599" s="60"/>
      <c r="C599" s="312"/>
      <c r="D599" s="311"/>
      <c r="E599" s="311" t="s">
        <v>610</v>
      </c>
      <c r="F599" s="280"/>
      <c r="G599" s="280"/>
    </row>
    <row r="600" spans="1:7" x14ac:dyDescent="0.35">
      <c r="A600" s="240"/>
      <c r="B600" s="60"/>
      <c r="C600" s="312"/>
      <c r="D600" s="311"/>
      <c r="E600" s="311" t="s">
        <v>611</v>
      </c>
      <c r="F600" s="241"/>
      <c r="G600" s="241"/>
    </row>
    <row r="601" spans="1:7" x14ac:dyDescent="0.35">
      <c r="A601" s="240" t="s">
        <v>612</v>
      </c>
      <c r="B601" s="255" t="s">
        <v>613</v>
      </c>
      <c r="C601" s="312"/>
      <c r="D601" s="128"/>
      <c r="E601" s="128"/>
      <c r="F601" s="241"/>
      <c r="G601" s="241"/>
    </row>
    <row r="602" spans="1:7" x14ac:dyDescent="0.35">
      <c r="A602" s="240" t="s">
        <v>614</v>
      </c>
      <c r="B602" s="60"/>
      <c r="C602" s="312" t="s">
        <v>615</v>
      </c>
      <c r="D602" s="718" t="s">
        <v>616</v>
      </c>
      <c r="E602" s="718"/>
      <c r="F602" s="718"/>
      <c r="G602" s="718"/>
    </row>
    <row r="603" spans="1:7" x14ac:dyDescent="0.35">
      <c r="A603" s="240" t="s">
        <v>617</v>
      </c>
      <c r="B603" s="60"/>
      <c r="C603" s="721" t="s">
        <v>618</v>
      </c>
      <c r="D603" s="718" t="s">
        <v>619</v>
      </c>
      <c r="E603" s="718"/>
      <c r="F603" s="718"/>
      <c r="G603" s="718"/>
    </row>
    <row r="604" spans="1:7" x14ac:dyDescent="0.35">
      <c r="A604" s="240"/>
      <c r="B604" s="60"/>
      <c r="C604" s="721"/>
      <c r="D604" s="718"/>
      <c r="E604" s="718"/>
      <c r="F604" s="718"/>
      <c r="G604" s="718"/>
    </row>
    <row r="605" spans="1:7" x14ac:dyDescent="0.35">
      <c r="A605" s="240"/>
      <c r="B605" s="60"/>
      <c r="C605" s="721"/>
      <c r="D605" s="718"/>
      <c r="E605" s="718"/>
      <c r="F605" s="718"/>
      <c r="G605" s="718"/>
    </row>
    <row r="606" spans="1:7" x14ac:dyDescent="0.35">
      <c r="A606" s="240"/>
      <c r="B606" s="60"/>
      <c r="C606" s="721"/>
      <c r="D606" s="718"/>
      <c r="E606" s="718"/>
      <c r="F606" s="718"/>
      <c r="G606" s="718"/>
    </row>
    <row r="607" spans="1:7" x14ac:dyDescent="0.35">
      <c r="A607" s="240"/>
      <c r="B607" s="60"/>
      <c r="C607" s="312"/>
      <c r="D607" s="718" t="s">
        <v>620</v>
      </c>
      <c r="E607" s="718"/>
      <c r="F607" s="718"/>
      <c r="G607" s="718"/>
    </row>
    <row r="608" spans="1:7" x14ac:dyDescent="0.35">
      <c r="A608" s="240"/>
      <c r="B608" s="60"/>
      <c r="C608" s="312"/>
      <c r="D608" s="718"/>
      <c r="E608" s="718"/>
      <c r="F608" s="718"/>
      <c r="G608" s="718"/>
    </row>
    <row r="609" spans="1:7" x14ac:dyDescent="0.35">
      <c r="A609" s="240"/>
      <c r="B609" s="60"/>
      <c r="C609" s="312"/>
      <c r="D609" s="718"/>
      <c r="E609" s="718"/>
      <c r="F609" s="718"/>
      <c r="G609" s="718"/>
    </row>
    <row r="610" spans="1:7" x14ac:dyDescent="0.35">
      <c r="A610" s="240"/>
      <c r="B610" s="60"/>
      <c r="C610" s="312"/>
      <c r="D610" s="718" t="s">
        <v>621</v>
      </c>
      <c r="E610" s="718"/>
      <c r="F610" s="718"/>
      <c r="G610" s="718"/>
    </row>
    <row r="611" spans="1:7" x14ac:dyDescent="0.35">
      <c r="A611" s="240"/>
      <c r="B611" s="60"/>
      <c r="C611" s="312"/>
      <c r="D611" s="718"/>
      <c r="E611" s="718"/>
      <c r="F611" s="718"/>
      <c r="G611" s="718"/>
    </row>
    <row r="612" spans="1:7" x14ac:dyDescent="0.35">
      <c r="A612" s="240"/>
      <c r="B612" s="60"/>
      <c r="C612" s="312"/>
      <c r="D612" s="718" t="s">
        <v>622</v>
      </c>
      <c r="E612" s="718"/>
      <c r="F612" s="718"/>
      <c r="G612" s="718"/>
    </row>
    <row r="613" spans="1:7" x14ac:dyDescent="0.35">
      <c r="A613" s="240"/>
      <c r="B613" s="60"/>
      <c r="C613" s="312"/>
      <c r="D613" s="718"/>
      <c r="E613" s="718"/>
      <c r="F613" s="718"/>
      <c r="G613" s="718"/>
    </row>
    <row r="614" spans="1:7" x14ac:dyDescent="0.35">
      <c r="A614" s="240"/>
      <c r="B614" s="60"/>
      <c r="C614" s="312"/>
      <c r="D614" s="718" t="s">
        <v>623</v>
      </c>
      <c r="E614" s="718"/>
      <c r="F614" s="718"/>
      <c r="G614" s="718"/>
    </row>
    <row r="615" spans="1:7" x14ac:dyDescent="0.35">
      <c r="A615" s="240"/>
      <c r="B615" s="60"/>
      <c r="C615" s="312"/>
      <c r="D615" s="718"/>
      <c r="E615" s="718"/>
      <c r="F615" s="718"/>
      <c r="G615" s="718"/>
    </row>
    <row r="616" spans="1:7" x14ac:dyDescent="0.35">
      <c r="A616" s="240"/>
      <c r="B616" s="60"/>
      <c r="C616" s="312"/>
      <c r="D616" s="718"/>
      <c r="E616" s="718"/>
      <c r="F616" s="718"/>
      <c r="G616" s="718"/>
    </row>
    <row r="617" spans="1:7" x14ac:dyDescent="0.35">
      <c r="A617" s="240"/>
      <c r="B617" s="60"/>
      <c r="C617" s="312"/>
      <c r="D617" s="718"/>
      <c r="E617" s="718"/>
      <c r="F617" s="718"/>
      <c r="G617" s="718"/>
    </row>
    <row r="618" spans="1:7" x14ac:dyDescent="0.35">
      <c r="A618" s="240"/>
      <c r="B618" s="60"/>
      <c r="C618" s="312"/>
      <c r="D618" s="718" t="s">
        <v>624</v>
      </c>
      <c r="E618" s="718"/>
      <c r="F618" s="718"/>
      <c r="G618" s="718"/>
    </row>
    <row r="619" spans="1:7" x14ac:dyDescent="0.35">
      <c r="A619" s="240" t="s">
        <v>625</v>
      </c>
      <c r="B619" s="60"/>
      <c r="C619" s="721" t="s">
        <v>626</v>
      </c>
      <c r="D619" s="745" t="s">
        <v>627</v>
      </c>
      <c r="E619" s="745"/>
      <c r="F619" s="745"/>
      <c r="G619" s="745"/>
    </row>
    <row r="620" spans="1:7" x14ac:dyDescent="0.35">
      <c r="A620" s="240"/>
      <c r="B620" s="60"/>
      <c r="C620" s="721"/>
      <c r="D620" s="782" t="s">
        <v>628</v>
      </c>
      <c r="E620" s="782"/>
      <c r="F620" s="782"/>
      <c r="G620" s="782"/>
    </row>
    <row r="621" spans="1:7" x14ac:dyDescent="0.35">
      <c r="A621" s="240"/>
      <c r="B621" s="60"/>
      <c r="C621" s="721"/>
      <c r="D621" s="782"/>
      <c r="E621" s="782"/>
      <c r="F621" s="782"/>
      <c r="G621" s="782"/>
    </row>
    <row r="622" spans="1:7" x14ac:dyDescent="0.35">
      <c r="A622" s="240"/>
      <c r="B622" s="60"/>
      <c r="C622" s="721"/>
      <c r="D622" s="782"/>
      <c r="E622" s="782"/>
      <c r="F622" s="782"/>
      <c r="G622" s="782"/>
    </row>
    <row r="623" spans="1:7" x14ac:dyDescent="0.35">
      <c r="A623" s="240"/>
      <c r="B623" s="60"/>
      <c r="C623" s="721"/>
      <c r="D623" s="281" t="s">
        <v>629</v>
      </c>
      <c r="E623" s="128"/>
      <c r="F623" s="241"/>
      <c r="G623" s="241"/>
    </row>
    <row r="624" spans="1:7" x14ac:dyDescent="0.35">
      <c r="A624" s="240" t="s">
        <v>630</v>
      </c>
      <c r="B624" s="60"/>
      <c r="C624" s="721" t="s">
        <v>631</v>
      </c>
      <c r="D624" s="718" t="s">
        <v>632</v>
      </c>
      <c r="E624" s="718"/>
      <c r="F624" s="718"/>
      <c r="G624" s="718"/>
    </row>
    <row r="625" spans="1:7" x14ac:dyDescent="0.35">
      <c r="A625" s="240"/>
      <c r="B625" s="60"/>
      <c r="C625" s="721"/>
      <c r="D625" s="784" t="s">
        <v>633</v>
      </c>
      <c r="E625" s="784"/>
      <c r="F625" s="784"/>
      <c r="G625" s="784"/>
    </row>
    <row r="626" spans="1:7" x14ac:dyDescent="0.35">
      <c r="A626" s="240"/>
      <c r="B626" s="60"/>
      <c r="C626" s="312"/>
      <c r="D626" s="784"/>
      <c r="E626" s="784"/>
      <c r="F626" s="784"/>
      <c r="G626" s="784"/>
    </row>
    <row r="627" spans="1:7" x14ac:dyDescent="0.35">
      <c r="A627" s="240"/>
      <c r="B627" s="60"/>
      <c r="C627" s="312"/>
      <c r="D627" s="785" t="s">
        <v>634</v>
      </c>
      <c r="E627" s="785"/>
      <c r="F627" s="785"/>
      <c r="G627" s="785"/>
    </row>
    <row r="628" spans="1:7" x14ac:dyDescent="0.35">
      <c r="A628" s="240" t="s">
        <v>635</v>
      </c>
      <c r="B628" s="60"/>
      <c r="C628" s="721" t="s">
        <v>636</v>
      </c>
      <c r="D628" s="718" t="s">
        <v>637</v>
      </c>
      <c r="E628" s="718"/>
      <c r="F628" s="718"/>
      <c r="G628" s="718"/>
    </row>
    <row r="629" spans="1:7" x14ac:dyDescent="0.35">
      <c r="A629" s="240"/>
      <c r="B629" s="60"/>
      <c r="C629" s="721"/>
      <c r="D629" s="718" t="s">
        <v>638</v>
      </c>
      <c r="E629" s="718"/>
      <c r="F629" s="718"/>
      <c r="G629" s="718"/>
    </row>
    <row r="630" spans="1:7" x14ac:dyDescent="0.35">
      <c r="A630" s="240"/>
      <c r="B630" s="60"/>
      <c r="C630" s="721"/>
      <c r="D630" s="722" t="s">
        <v>639</v>
      </c>
      <c r="E630" s="718"/>
      <c r="F630" s="718"/>
      <c r="G630" s="718"/>
    </row>
    <row r="631" spans="1:7" x14ac:dyDescent="0.35">
      <c r="A631" s="240"/>
      <c r="B631" s="60"/>
      <c r="C631" s="721"/>
      <c r="D631" s="786" t="s">
        <v>640</v>
      </c>
      <c r="E631" s="784"/>
      <c r="F631" s="784"/>
      <c r="G631" s="784"/>
    </row>
    <row r="632" spans="1:7" x14ac:dyDescent="0.35">
      <c r="A632" s="240" t="s">
        <v>641</v>
      </c>
      <c r="B632" s="60"/>
      <c r="C632" s="721" t="s">
        <v>642</v>
      </c>
      <c r="D632" s="787" t="s">
        <v>643</v>
      </c>
      <c r="E632" s="787"/>
      <c r="F632" s="787"/>
      <c r="G632" s="787"/>
    </row>
    <row r="633" spans="1:7" x14ac:dyDescent="0.35">
      <c r="A633" s="240"/>
      <c r="B633" s="60"/>
      <c r="C633" s="721"/>
      <c r="D633" s="787"/>
      <c r="E633" s="787"/>
      <c r="F633" s="787"/>
      <c r="G633" s="787"/>
    </row>
    <row r="634" spans="1:7" x14ac:dyDescent="0.35">
      <c r="A634" s="240" t="s">
        <v>644</v>
      </c>
      <c r="B634" s="60"/>
      <c r="C634" s="721" t="s">
        <v>645</v>
      </c>
      <c r="D634" s="787" t="s">
        <v>643</v>
      </c>
      <c r="E634" s="787"/>
      <c r="F634" s="787"/>
      <c r="G634" s="787"/>
    </row>
    <row r="635" spans="1:7" x14ac:dyDescent="0.35">
      <c r="A635" s="240"/>
      <c r="B635" s="60"/>
      <c r="C635" s="721"/>
      <c r="D635" s="787"/>
      <c r="E635" s="787"/>
      <c r="F635" s="787"/>
      <c r="G635" s="787"/>
    </row>
    <row r="636" spans="1:7" x14ac:dyDescent="0.35">
      <c r="A636" s="240"/>
      <c r="B636" s="60"/>
      <c r="C636" s="721"/>
      <c r="D636" s="787"/>
      <c r="E636" s="787"/>
      <c r="F636" s="787"/>
      <c r="G636" s="787"/>
    </row>
    <row r="637" spans="1:7" x14ac:dyDescent="0.35">
      <c r="A637" s="240" t="s">
        <v>646</v>
      </c>
      <c r="B637" s="60"/>
      <c r="C637" s="721" t="s">
        <v>647</v>
      </c>
      <c r="D637" s="783" t="s">
        <v>648</v>
      </c>
      <c r="E637" s="783"/>
      <c r="F637" s="783"/>
      <c r="G637" s="783"/>
    </row>
    <row r="638" spans="1:7" x14ac:dyDescent="0.35">
      <c r="A638" s="240"/>
      <c r="B638" s="60"/>
      <c r="C638" s="721"/>
      <c r="D638" s="744" t="s">
        <v>649</v>
      </c>
      <c r="E638" s="744"/>
      <c r="F638" s="744"/>
      <c r="G638" s="744"/>
    </row>
    <row r="639" spans="1:7" x14ac:dyDescent="0.35">
      <c r="A639" s="240"/>
      <c r="B639" s="60"/>
      <c r="C639" s="721"/>
      <c r="D639" s="744"/>
      <c r="E639" s="744"/>
      <c r="F639" s="744"/>
      <c r="G639" s="744"/>
    </row>
    <row r="640" spans="1:7" x14ac:dyDescent="0.35">
      <c r="A640" s="240"/>
      <c r="B640" s="60"/>
      <c r="C640" s="721"/>
      <c r="D640" s="744"/>
      <c r="E640" s="744"/>
      <c r="F640" s="744"/>
      <c r="G640" s="744"/>
    </row>
    <row r="641" spans="1:7" x14ac:dyDescent="0.35">
      <c r="A641" s="240"/>
      <c r="B641" s="60"/>
      <c r="C641" s="721"/>
      <c r="D641" s="744" t="s">
        <v>650</v>
      </c>
      <c r="E641" s="744"/>
      <c r="F641" s="744"/>
      <c r="G641" s="744"/>
    </row>
    <row r="642" spans="1:7" x14ac:dyDescent="0.35">
      <c r="A642" s="240"/>
      <c r="B642" s="60"/>
      <c r="C642" s="721"/>
      <c r="D642" s="744"/>
      <c r="E642" s="744"/>
      <c r="F642" s="744"/>
      <c r="G642" s="744"/>
    </row>
    <row r="643" spans="1:7" ht="27.75" customHeight="1" x14ac:dyDescent="0.35">
      <c r="A643" s="240"/>
      <c r="B643" s="60"/>
      <c r="C643" s="721"/>
      <c r="D643" s="744"/>
      <c r="E643" s="744"/>
      <c r="F643" s="744"/>
      <c r="G643" s="744"/>
    </row>
    <row r="644" spans="1:7" x14ac:dyDescent="0.35">
      <c r="A644" s="240"/>
      <c r="B644" s="60"/>
      <c r="C644" s="721"/>
      <c r="D644" s="744" t="s">
        <v>651</v>
      </c>
      <c r="E644" s="744"/>
      <c r="F644" s="744"/>
      <c r="G644" s="744"/>
    </row>
    <row r="645" spans="1:7" x14ac:dyDescent="0.35">
      <c r="A645" s="240"/>
      <c r="B645" s="60"/>
      <c r="C645" s="721"/>
      <c r="D645" s="744"/>
      <c r="E645" s="744"/>
      <c r="F645" s="744"/>
      <c r="G645" s="744"/>
    </row>
    <row r="646" spans="1:7" x14ac:dyDescent="0.35">
      <c r="A646" s="240"/>
      <c r="B646" s="60"/>
      <c r="C646" s="721"/>
      <c r="D646" s="744"/>
      <c r="E646" s="744"/>
      <c r="F646" s="744"/>
      <c r="G646" s="744"/>
    </row>
    <row r="647" spans="1:7" x14ac:dyDescent="0.35">
      <c r="A647" s="240"/>
      <c r="B647" s="60"/>
      <c r="C647" s="721"/>
      <c r="D647" s="684" t="s">
        <v>652</v>
      </c>
      <c r="E647" s="685"/>
      <c r="F647" s="686"/>
      <c r="G647" s="686"/>
    </row>
    <row r="648" spans="1:7" x14ac:dyDescent="0.35">
      <c r="A648" s="240"/>
      <c r="B648" s="60"/>
      <c r="C648" s="721"/>
      <c r="D648" s="685"/>
      <c r="E648" s="685"/>
      <c r="F648" s="686"/>
      <c r="G648" s="686"/>
    </row>
    <row r="649" spans="1:7" x14ac:dyDescent="0.35">
      <c r="A649" s="240"/>
      <c r="B649" s="60"/>
      <c r="C649" s="721"/>
      <c r="D649" s="744" t="s">
        <v>653</v>
      </c>
      <c r="E649" s="744"/>
      <c r="F649" s="744"/>
      <c r="G649" s="744"/>
    </row>
    <row r="650" spans="1:7" x14ac:dyDescent="0.35">
      <c r="A650" s="240"/>
      <c r="B650" s="60"/>
      <c r="C650" s="721"/>
      <c r="D650" s="744"/>
      <c r="E650" s="744"/>
      <c r="F650" s="744"/>
      <c r="G650" s="744"/>
    </row>
    <row r="651" spans="1:7" x14ac:dyDescent="0.35">
      <c r="A651" s="240"/>
      <c r="B651" s="60"/>
      <c r="C651" s="721"/>
      <c r="D651" s="744"/>
      <c r="E651" s="744"/>
      <c r="F651" s="744"/>
      <c r="G651" s="744"/>
    </row>
    <row r="652" spans="1:7" x14ac:dyDescent="0.35">
      <c r="A652" s="240"/>
      <c r="B652" s="60"/>
      <c r="C652" s="721"/>
      <c r="D652" s="744"/>
      <c r="E652" s="744"/>
      <c r="F652" s="744"/>
      <c r="G652" s="744"/>
    </row>
    <row r="653" spans="1:7" s="455" customFormat="1" x14ac:dyDescent="0.35">
      <c r="A653" s="453"/>
      <c r="B653" s="454"/>
      <c r="C653" s="721"/>
      <c r="D653" s="744"/>
      <c r="E653" s="744"/>
      <c r="F653" s="744"/>
      <c r="G653" s="744"/>
    </row>
    <row r="654" spans="1:7" x14ac:dyDescent="0.35">
      <c r="A654" s="240" t="s">
        <v>654</v>
      </c>
      <c r="B654" s="255" t="s">
        <v>655</v>
      </c>
      <c r="C654" s="312"/>
      <c r="D654" s="128"/>
      <c r="E654" s="128"/>
      <c r="F654" s="241"/>
      <c r="G654" s="241"/>
    </row>
    <row r="655" spans="1:7" x14ac:dyDescent="0.35">
      <c r="A655" s="240" t="s">
        <v>656</v>
      </c>
      <c r="B655" s="60"/>
      <c r="C655" s="721" t="s">
        <v>657</v>
      </c>
      <c r="D655" s="132" t="s">
        <v>658</v>
      </c>
      <c r="E655" s="128"/>
      <c r="F655" s="241"/>
      <c r="G655" s="241"/>
    </row>
    <row r="656" spans="1:7" x14ac:dyDescent="0.35">
      <c r="A656" s="240"/>
      <c r="B656" s="60"/>
      <c r="C656" s="721"/>
      <c r="D656" s="132" t="s">
        <v>659</v>
      </c>
      <c r="E656" s="128"/>
      <c r="F656" s="241"/>
      <c r="G656" s="241"/>
    </row>
    <row r="657" spans="1:7" x14ac:dyDescent="0.35">
      <c r="A657" s="240"/>
      <c r="B657" s="60"/>
      <c r="C657" s="721"/>
      <c r="D657" s="132" t="s">
        <v>660</v>
      </c>
      <c r="E657" s="128"/>
      <c r="F657" s="241"/>
      <c r="G657" s="241"/>
    </row>
    <row r="658" spans="1:7" x14ac:dyDescent="0.35">
      <c r="A658" s="240"/>
      <c r="B658" s="60"/>
      <c r="C658" s="312"/>
      <c r="D658" s="128"/>
      <c r="E658" s="128"/>
      <c r="F658" s="241"/>
      <c r="G658" s="241"/>
    </row>
    <row r="659" spans="1:7" x14ac:dyDescent="0.35">
      <c r="A659" s="240">
        <v>1.7</v>
      </c>
      <c r="B659" s="255" t="s">
        <v>661</v>
      </c>
      <c r="C659" s="312"/>
      <c r="D659" s="128"/>
      <c r="E659" s="128"/>
      <c r="F659" s="241"/>
      <c r="G659" s="241"/>
    </row>
    <row r="660" spans="1:7" x14ac:dyDescent="0.35">
      <c r="A660" s="240" t="s">
        <v>662</v>
      </c>
      <c r="B660" s="255" t="s">
        <v>663</v>
      </c>
      <c r="C660" s="312"/>
      <c r="D660" s="128"/>
      <c r="E660" s="128"/>
      <c r="F660" s="241"/>
      <c r="G660" s="241"/>
    </row>
    <row r="661" spans="1:7" x14ac:dyDescent="0.35">
      <c r="A661" s="240" t="s">
        <v>664</v>
      </c>
      <c r="B661" s="60"/>
      <c r="C661" s="312" t="s">
        <v>665</v>
      </c>
      <c r="D661" s="718" t="s">
        <v>666</v>
      </c>
      <c r="E661" s="718"/>
      <c r="F661" s="718"/>
      <c r="G661" s="718"/>
    </row>
    <row r="662" spans="1:7" x14ac:dyDescent="0.35">
      <c r="A662" s="240"/>
      <c r="B662" s="60"/>
      <c r="C662" s="312"/>
      <c r="D662" s="718"/>
      <c r="E662" s="718"/>
      <c r="F662" s="718"/>
      <c r="G662" s="718"/>
    </row>
    <row r="663" spans="1:7" x14ac:dyDescent="0.35">
      <c r="A663" s="240"/>
      <c r="B663" s="60"/>
      <c r="C663" s="312"/>
      <c r="D663" s="718" t="s">
        <v>667</v>
      </c>
      <c r="E663" s="718"/>
      <c r="F663" s="718"/>
      <c r="G663" s="718"/>
    </row>
    <row r="664" spans="1:7" x14ac:dyDescent="0.35">
      <c r="A664" s="240"/>
      <c r="B664" s="60"/>
      <c r="C664" s="312"/>
      <c r="D664" s="718"/>
      <c r="E664" s="718"/>
      <c r="F664" s="718"/>
      <c r="G664" s="718"/>
    </row>
    <row r="665" spans="1:7" x14ac:dyDescent="0.35">
      <c r="A665" s="240"/>
      <c r="B665" s="60"/>
      <c r="C665" s="312"/>
      <c r="D665" s="718"/>
      <c r="E665" s="718"/>
      <c r="F665" s="718"/>
      <c r="G665" s="718"/>
    </row>
    <row r="666" spans="1:7" ht="51.75" customHeight="1" x14ac:dyDescent="0.35">
      <c r="A666" s="240" t="s">
        <v>668</v>
      </c>
      <c r="B666" s="60"/>
      <c r="C666" s="677" t="s">
        <v>669</v>
      </c>
      <c r="D666" s="788" t="s">
        <v>670</v>
      </c>
      <c r="E666" s="788"/>
      <c r="F666" s="788"/>
      <c r="G666" s="788"/>
    </row>
    <row r="667" spans="1:7" ht="17.25" customHeight="1" x14ac:dyDescent="0.35">
      <c r="A667" s="240" t="s">
        <v>671</v>
      </c>
      <c r="B667" s="60"/>
      <c r="C667" s="312" t="s">
        <v>672</v>
      </c>
      <c r="D667" s="718" t="s">
        <v>673</v>
      </c>
      <c r="E667" s="718"/>
      <c r="F667" s="718"/>
      <c r="G667" s="718"/>
    </row>
    <row r="668" spans="1:7" x14ac:dyDescent="0.35">
      <c r="A668" s="240"/>
      <c r="B668" s="60"/>
      <c r="C668" s="312"/>
      <c r="D668" s="718"/>
      <c r="E668" s="718"/>
      <c r="F668" s="718"/>
      <c r="G668" s="718"/>
    </row>
    <row r="669" spans="1:7" x14ac:dyDescent="0.35">
      <c r="A669" s="240" t="s">
        <v>674</v>
      </c>
      <c r="B669" s="60"/>
      <c r="C669" s="312" t="s">
        <v>675</v>
      </c>
      <c r="D669" s="718" t="s">
        <v>676</v>
      </c>
      <c r="E669" s="718"/>
      <c r="F669" s="718"/>
      <c r="G669" s="718"/>
    </row>
    <row r="670" spans="1:7" x14ac:dyDescent="0.35">
      <c r="A670" s="240"/>
      <c r="B670" s="60"/>
      <c r="C670" s="312"/>
      <c r="D670" s="718"/>
      <c r="E670" s="718"/>
      <c r="F670" s="718"/>
      <c r="G670" s="718"/>
    </row>
    <row r="671" spans="1:7" x14ac:dyDescent="0.35">
      <c r="A671" s="240"/>
      <c r="B671" s="60"/>
      <c r="C671" s="312"/>
      <c r="D671" s="718"/>
      <c r="E671" s="718"/>
      <c r="F671" s="718"/>
      <c r="G671" s="718"/>
    </row>
    <row r="672" spans="1:7" x14ac:dyDescent="0.35">
      <c r="A672" s="240"/>
      <c r="B672" s="60"/>
      <c r="C672" s="312"/>
      <c r="D672" s="718"/>
      <c r="E672" s="718"/>
      <c r="F672" s="718"/>
      <c r="G672" s="718"/>
    </row>
    <row r="673" spans="1:7" x14ac:dyDescent="0.35">
      <c r="A673" s="240"/>
      <c r="B673" s="60"/>
      <c r="C673" s="312"/>
      <c r="D673" s="718" t="s">
        <v>677</v>
      </c>
      <c r="E673" s="718"/>
      <c r="F673" s="718"/>
      <c r="G673" s="718"/>
    </row>
    <row r="674" spans="1:7" x14ac:dyDescent="0.35">
      <c r="A674" s="240"/>
      <c r="B674" s="60"/>
      <c r="C674" s="312"/>
      <c r="D674" s="718"/>
      <c r="E674" s="718"/>
      <c r="F674" s="718"/>
      <c r="G674" s="718"/>
    </row>
    <row r="675" spans="1:7" x14ac:dyDescent="0.35">
      <c r="A675" s="240" t="s">
        <v>678</v>
      </c>
      <c r="B675" s="60"/>
      <c r="C675" s="721" t="s">
        <v>679</v>
      </c>
      <c r="D675" s="722" t="s">
        <v>680</v>
      </c>
      <c r="E675" s="722"/>
      <c r="F675" s="722"/>
      <c r="G675" s="722"/>
    </row>
    <row r="676" spans="1:7" x14ac:dyDescent="0.35">
      <c r="A676" s="240"/>
      <c r="B676" s="60"/>
      <c r="C676" s="721"/>
      <c r="D676" s="782" t="s">
        <v>681</v>
      </c>
      <c r="E676" s="782"/>
      <c r="F676" s="782"/>
      <c r="G676" s="782"/>
    </row>
    <row r="677" spans="1:7" x14ac:dyDescent="0.35">
      <c r="A677" s="240"/>
      <c r="B677" s="60"/>
      <c r="C677" s="721"/>
      <c r="D677" s="718" t="s">
        <v>682</v>
      </c>
      <c r="E677" s="718"/>
      <c r="F677" s="718"/>
      <c r="G677" s="718"/>
    </row>
    <row r="678" spans="1:7" x14ac:dyDescent="0.35">
      <c r="A678" s="240"/>
      <c r="B678" s="60"/>
      <c r="C678" s="312"/>
      <c r="D678" s="718"/>
      <c r="E678" s="718"/>
      <c r="F678" s="718"/>
      <c r="G678" s="718"/>
    </row>
    <row r="679" spans="1:7" x14ac:dyDescent="0.35">
      <c r="A679" s="240" t="s">
        <v>683</v>
      </c>
      <c r="B679" s="60"/>
      <c r="C679" s="721" t="s">
        <v>684</v>
      </c>
      <c r="D679" s="718" t="s">
        <v>685</v>
      </c>
      <c r="E679" s="718"/>
      <c r="F679" s="718"/>
      <c r="G679" s="718"/>
    </row>
    <row r="680" spans="1:7" x14ac:dyDescent="0.35">
      <c r="A680" s="240"/>
      <c r="B680" s="60"/>
      <c r="C680" s="721"/>
      <c r="D680" s="718"/>
      <c r="E680" s="718"/>
      <c r="F680" s="718"/>
      <c r="G680" s="718"/>
    </row>
    <row r="681" spans="1:7" x14ac:dyDescent="0.35">
      <c r="A681" s="240" t="s">
        <v>686</v>
      </c>
      <c r="B681" s="255" t="s">
        <v>687</v>
      </c>
      <c r="C681" s="312"/>
      <c r="D681" s="128"/>
      <c r="E681" s="128"/>
      <c r="F681" s="241"/>
      <c r="G681" s="241"/>
    </row>
    <row r="682" spans="1:7" x14ac:dyDescent="0.35">
      <c r="A682" s="240" t="s">
        <v>688</v>
      </c>
      <c r="B682" s="60"/>
      <c r="C682" s="312" t="s">
        <v>412</v>
      </c>
      <c r="D682" s="718" t="s">
        <v>689</v>
      </c>
      <c r="E682" s="718"/>
      <c r="F682" s="718"/>
      <c r="G682" s="718"/>
    </row>
    <row r="683" spans="1:7" x14ac:dyDescent="0.35">
      <c r="A683" s="240"/>
      <c r="B683" s="60"/>
      <c r="C683" s="312"/>
      <c r="D683" s="718"/>
      <c r="E683" s="718"/>
      <c r="F683" s="718"/>
      <c r="G683" s="718"/>
    </row>
    <row r="684" spans="1:7" x14ac:dyDescent="0.35">
      <c r="A684" s="240"/>
      <c r="B684" s="60"/>
      <c r="C684" s="312"/>
      <c r="D684" s="718" t="s">
        <v>690</v>
      </c>
      <c r="E684" s="718"/>
      <c r="F684" s="718"/>
      <c r="G684" s="718"/>
    </row>
    <row r="685" spans="1:7" x14ac:dyDescent="0.35">
      <c r="A685" s="240"/>
      <c r="B685" s="60"/>
      <c r="C685" s="312"/>
      <c r="D685" s="718"/>
      <c r="E685" s="718"/>
      <c r="F685" s="718"/>
      <c r="G685" s="718"/>
    </row>
    <row r="686" spans="1:7" x14ac:dyDescent="0.35">
      <c r="A686" s="240"/>
      <c r="B686" s="60"/>
      <c r="C686" s="312"/>
      <c r="D686" s="745" t="s">
        <v>691</v>
      </c>
      <c r="E686" s="745"/>
      <c r="F686" s="745"/>
      <c r="G686" s="745"/>
    </row>
    <row r="687" spans="1:7" x14ac:dyDescent="0.35">
      <c r="A687" s="240"/>
      <c r="B687" s="60"/>
      <c r="C687" s="312"/>
      <c r="D687" s="718" t="s">
        <v>692</v>
      </c>
      <c r="E687" s="718"/>
      <c r="F687" s="718"/>
      <c r="G687" s="718"/>
    </row>
    <row r="688" spans="1:7" x14ac:dyDescent="0.35">
      <c r="A688" s="240"/>
      <c r="B688" s="60"/>
      <c r="C688" s="312"/>
      <c r="D688" s="718"/>
      <c r="E688" s="718"/>
      <c r="F688" s="718"/>
      <c r="G688" s="718"/>
    </row>
    <row r="689" spans="1:7" x14ac:dyDescent="0.35">
      <c r="A689" s="240"/>
      <c r="B689" s="60"/>
      <c r="C689" s="312"/>
      <c r="D689" s="718" t="s">
        <v>693</v>
      </c>
      <c r="E689" s="718"/>
      <c r="F689" s="718"/>
      <c r="G689" s="718"/>
    </row>
    <row r="690" spans="1:7" x14ac:dyDescent="0.35">
      <c r="A690" s="240"/>
      <c r="B690" s="60"/>
      <c r="C690" s="312"/>
      <c r="D690" s="718"/>
      <c r="E690" s="718"/>
      <c r="F690" s="718"/>
      <c r="G690" s="718"/>
    </row>
    <row r="691" spans="1:7" x14ac:dyDescent="0.35">
      <c r="A691" s="240"/>
      <c r="B691" s="60"/>
      <c r="C691" s="312"/>
      <c r="D691" s="718" t="s">
        <v>694</v>
      </c>
      <c r="E691" s="718"/>
      <c r="F691" s="718"/>
      <c r="G691" s="718"/>
    </row>
    <row r="692" spans="1:7" x14ac:dyDescent="0.35">
      <c r="A692" s="240"/>
      <c r="B692" s="60"/>
      <c r="C692" s="312"/>
      <c r="D692" s="718"/>
      <c r="E692" s="718"/>
      <c r="F692" s="718"/>
      <c r="G692" s="718"/>
    </row>
    <row r="693" spans="1:7" x14ac:dyDescent="0.35">
      <c r="A693" s="240"/>
      <c r="B693" s="60"/>
      <c r="C693" s="312"/>
      <c r="D693" s="718" t="s">
        <v>695</v>
      </c>
      <c r="E693" s="718"/>
      <c r="F693" s="718"/>
      <c r="G693" s="718"/>
    </row>
    <row r="694" spans="1:7" x14ac:dyDescent="0.35">
      <c r="A694" s="240"/>
      <c r="B694" s="60"/>
      <c r="C694" s="312"/>
      <c r="D694" s="718"/>
      <c r="E694" s="718"/>
      <c r="F694" s="718"/>
      <c r="G694" s="718"/>
    </row>
    <row r="695" spans="1:7" x14ac:dyDescent="0.35">
      <c r="A695" s="240"/>
      <c r="B695" s="60"/>
      <c r="C695" s="312"/>
      <c r="D695" s="718"/>
      <c r="E695" s="718"/>
      <c r="F695" s="718"/>
      <c r="G695" s="718"/>
    </row>
    <row r="696" spans="1:7" x14ac:dyDescent="0.35">
      <c r="A696" s="240"/>
      <c r="B696" s="60"/>
      <c r="C696" s="312"/>
      <c r="D696" s="718" t="s">
        <v>696</v>
      </c>
      <c r="E696" s="718"/>
      <c r="F696" s="718"/>
      <c r="G696" s="718"/>
    </row>
    <row r="697" spans="1:7" x14ac:dyDescent="0.35">
      <c r="A697" s="240"/>
      <c r="B697" s="60"/>
      <c r="C697" s="312"/>
      <c r="D697" s="718"/>
      <c r="E697" s="718"/>
      <c r="F697" s="718"/>
      <c r="G697" s="718"/>
    </row>
    <row r="698" spans="1:7" x14ac:dyDescent="0.35">
      <c r="A698" s="240"/>
      <c r="B698" s="60"/>
      <c r="C698" s="312"/>
      <c r="D698" s="718"/>
      <c r="E698" s="718"/>
      <c r="F698" s="718"/>
      <c r="G698" s="718"/>
    </row>
    <row r="699" spans="1:7" x14ac:dyDescent="0.35">
      <c r="A699" s="240"/>
      <c r="B699" s="60"/>
      <c r="C699" s="312"/>
      <c r="D699" s="718" t="s">
        <v>697</v>
      </c>
      <c r="E699" s="718"/>
      <c r="F699" s="718"/>
      <c r="G699" s="718"/>
    </row>
    <row r="700" spans="1:7" x14ac:dyDescent="0.35">
      <c r="A700" s="240"/>
      <c r="B700" s="60"/>
      <c r="C700" s="312"/>
      <c r="D700" s="718"/>
      <c r="E700" s="718"/>
      <c r="F700" s="718"/>
      <c r="G700" s="718"/>
    </row>
    <row r="701" spans="1:7" x14ac:dyDescent="0.35">
      <c r="A701" s="240"/>
      <c r="B701" s="60"/>
      <c r="C701" s="312"/>
      <c r="D701" s="718"/>
      <c r="E701" s="718"/>
      <c r="F701" s="718"/>
      <c r="G701" s="718"/>
    </row>
    <row r="702" spans="1:7" x14ac:dyDescent="0.35">
      <c r="A702" s="240" t="s">
        <v>698</v>
      </c>
      <c r="B702" s="60"/>
      <c r="C702" s="721" t="s">
        <v>699</v>
      </c>
      <c r="D702" s="745" t="s">
        <v>700</v>
      </c>
      <c r="E702" s="745"/>
      <c r="F702" s="745"/>
      <c r="G702" s="745"/>
    </row>
    <row r="703" spans="1:7" x14ac:dyDescent="0.35">
      <c r="A703" s="240"/>
      <c r="B703" s="60"/>
      <c r="C703" s="721"/>
      <c r="D703" s="718" t="s">
        <v>701</v>
      </c>
      <c r="E703" s="718"/>
      <c r="F703" s="718"/>
      <c r="G703" s="718"/>
    </row>
    <row r="704" spans="1:7" x14ac:dyDescent="0.35">
      <c r="A704" s="240"/>
      <c r="B704" s="60"/>
      <c r="C704" s="721"/>
      <c r="D704" s="722" t="s">
        <v>702</v>
      </c>
      <c r="E704" s="718"/>
      <c r="F704" s="718"/>
      <c r="G704" s="718"/>
    </row>
    <row r="705" spans="1:7" x14ac:dyDescent="0.35">
      <c r="A705" s="240" t="s">
        <v>703</v>
      </c>
      <c r="B705" s="60"/>
      <c r="C705" s="721" t="s">
        <v>704</v>
      </c>
      <c r="D705" s="718" t="s">
        <v>705</v>
      </c>
      <c r="E705" s="718"/>
      <c r="F705" s="718"/>
      <c r="G705" s="718"/>
    </row>
    <row r="706" spans="1:7" x14ac:dyDescent="0.35">
      <c r="A706" s="240"/>
      <c r="B706" s="60"/>
      <c r="C706" s="721"/>
      <c r="D706" s="718"/>
      <c r="E706" s="718"/>
      <c r="F706" s="718"/>
      <c r="G706" s="718"/>
    </row>
    <row r="707" spans="1:7" x14ac:dyDescent="0.35">
      <c r="A707" s="240" t="s">
        <v>706</v>
      </c>
      <c r="B707" s="60"/>
      <c r="C707" s="312" t="s">
        <v>707</v>
      </c>
      <c r="D707" s="718" t="s">
        <v>708</v>
      </c>
      <c r="E707" s="718"/>
      <c r="F707" s="718"/>
      <c r="G707" s="718"/>
    </row>
    <row r="708" spans="1:7" x14ac:dyDescent="0.35">
      <c r="A708" s="240"/>
      <c r="B708" s="60"/>
      <c r="C708" s="312"/>
      <c r="D708" s="718" t="s">
        <v>709</v>
      </c>
      <c r="E708" s="718"/>
      <c r="F708" s="718"/>
      <c r="G708" s="718"/>
    </row>
    <row r="709" spans="1:7" x14ac:dyDescent="0.35">
      <c r="A709" s="240"/>
      <c r="B709" s="60"/>
      <c r="C709" s="312"/>
      <c r="D709" s="718"/>
      <c r="E709" s="718"/>
      <c r="F709" s="718"/>
      <c r="G709" s="718"/>
    </row>
    <row r="710" spans="1:7" x14ac:dyDescent="0.35">
      <c r="A710" s="240"/>
      <c r="B710" s="60"/>
      <c r="C710" s="312"/>
      <c r="D710" s="718"/>
      <c r="E710" s="718"/>
      <c r="F710" s="718"/>
      <c r="G710" s="718"/>
    </row>
    <row r="711" spans="1:7" x14ac:dyDescent="0.35">
      <c r="A711" s="240"/>
      <c r="B711" s="60"/>
      <c r="C711" s="312"/>
      <c r="D711" s="722" t="s">
        <v>710</v>
      </c>
      <c r="E711" s="722"/>
      <c r="F711" s="722"/>
      <c r="G711" s="722"/>
    </row>
    <row r="712" spans="1:7" x14ac:dyDescent="0.35">
      <c r="A712" s="240"/>
      <c r="B712" s="60"/>
      <c r="C712" s="312"/>
      <c r="D712" s="722"/>
      <c r="E712" s="722"/>
      <c r="F712" s="722"/>
      <c r="G712" s="722"/>
    </row>
    <row r="713" spans="1:7" x14ac:dyDescent="0.35">
      <c r="A713" s="240" t="s">
        <v>711</v>
      </c>
      <c r="B713" s="60"/>
      <c r="C713" s="721" t="s">
        <v>712</v>
      </c>
      <c r="D713" s="128"/>
      <c r="E713" s="128"/>
      <c r="F713" s="241"/>
      <c r="G713" s="241"/>
    </row>
    <row r="714" spans="1:7" x14ac:dyDescent="0.35">
      <c r="A714" s="240"/>
      <c r="B714" s="60"/>
      <c r="C714" s="721"/>
      <c r="D714" s="128"/>
      <c r="E714" s="128"/>
      <c r="F714" s="241"/>
      <c r="G714" s="241"/>
    </row>
    <row r="715" spans="1:7" x14ac:dyDescent="0.35">
      <c r="A715" s="240"/>
      <c r="B715" s="60"/>
      <c r="C715" s="721"/>
      <c r="D715" s="128"/>
      <c r="E715" s="128"/>
      <c r="F715" s="241"/>
      <c r="G715" s="241"/>
    </row>
    <row r="716" spans="1:7" x14ac:dyDescent="0.35">
      <c r="A716" s="240" t="s">
        <v>713</v>
      </c>
      <c r="B716" s="60"/>
      <c r="C716" s="721" t="s">
        <v>714</v>
      </c>
      <c r="D716" s="718" t="s">
        <v>715</v>
      </c>
      <c r="E716" s="718"/>
      <c r="F716" s="718"/>
      <c r="G716" s="718"/>
    </row>
    <row r="717" spans="1:7" x14ac:dyDescent="0.35">
      <c r="A717" s="240"/>
      <c r="B717" s="60"/>
      <c r="C717" s="721"/>
      <c r="D717" s="722" t="s">
        <v>716</v>
      </c>
      <c r="E717" s="718"/>
      <c r="F717" s="718"/>
      <c r="G717" s="718"/>
    </row>
    <row r="718" spans="1:7" x14ac:dyDescent="0.35">
      <c r="A718" s="240"/>
      <c r="B718" s="60"/>
      <c r="C718" s="721"/>
      <c r="D718" s="718" t="s">
        <v>717</v>
      </c>
      <c r="E718" s="718"/>
      <c r="F718" s="718"/>
      <c r="G718" s="718"/>
    </row>
    <row r="719" spans="1:7" x14ac:dyDescent="0.35">
      <c r="A719" s="240"/>
      <c r="B719" s="60"/>
      <c r="C719" s="721"/>
      <c r="D719" s="718" t="s">
        <v>718</v>
      </c>
      <c r="E719" s="718"/>
      <c r="F719" s="718"/>
      <c r="G719" s="718"/>
    </row>
    <row r="720" spans="1:7" x14ac:dyDescent="0.35">
      <c r="A720" s="240"/>
      <c r="B720" s="60"/>
      <c r="C720" s="721"/>
      <c r="D720" s="718" t="s">
        <v>719</v>
      </c>
      <c r="E720" s="718"/>
      <c r="F720" s="718"/>
      <c r="G720" s="718"/>
    </row>
    <row r="721" spans="1:7" x14ac:dyDescent="0.35">
      <c r="A721" s="240"/>
      <c r="B721" s="60"/>
      <c r="C721" s="721"/>
      <c r="D721" s="718" t="s">
        <v>720</v>
      </c>
      <c r="E721" s="718"/>
      <c r="F721" s="718"/>
      <c r="G721" s="718"/>
    </row>
    <row r="722" spans="1:7" x14ac:dyDescent="0.35">
      <c r="A722" s="240"/>
      <c r="B722" s="60"/>
      <c r="C722" s="721"/>
      <c r="D722" s="718"/>
      <c r="E722" s="718"/>
      <c r="F722" s="718"/>
      <c r="G722" s="718"/>
    </row>
    <row r="723" spans="1:7" x14ac:dyDescent="0.35">
      <c r="A723" s="240"/>
      <c r="B723" s="60"/>
      <c r="C723" s="721"/>
      <c r="D723" s="722" t="s">
        <v>721</v>
      </c>
      <c r="E723" s="718"/>
      <c r="F723" s="718"/>
      <c r="G723" s="718"/>
    </row>
    <row r="724" spans="1:7" x14ac:dyDescent="0.35">
      <c r="A724" s="240" t="s">
        <v>722</v>
      </c>
      <c r="B724" s="60"/>
      <c r="C724" s="721" t="s">
        <v>723</v>
      </c>
      <c r="D724" s="718" t="s">
        <v>724</v>
      </c>
      <c r="E724" s="718"/>
      <c r="F724" s="718"/>
      <c r="G724" s="718"/>
    </row>
    <row r="725" spans="1:7" x14ac:dyDescent="0.35">
      <c r="A725" s="240"/>
      <c r="B725" s="60"/>
      <c r="C725" s="721"/>
      <c r="D725" s="718" t="s">
        <v>725</v>
      </c>
      <c r="E725" s="718"/>
      <c r="F725" s="718"/>
      <c r="G725" s="718"/>
    </row>
    <row r="726" spans="1:7" x14ac:dyDescent="0.35">
      <c r="A726" s="240"/>
      <c r="B726" s="60"/>
      <c r="C726" s="312"/>
      <c r="D726" s="782" t="s">
        <v>726</v>
      </c>
      <c r="E726" s="782"/>
      <c r="F726" s="782"/>
      <c r="G726" s="782"/>
    </row>
    <row r="727" spans="1:7" x14ac:dyDescent="0.35">
      <c r="A727" s="240"/>
      <c r="B727" s="60"/>
      <c r="C727" s="312"/>
      <c r="D727" s="782" t="s">
        <v>727</v>
      </c>
      <c r="E727" s="782"/>
      <c r="F727" s="782"/>
      <c r="G727" s="782"/>
    </row>
    <row r="728" spans="1:7" x14ac:dyDescent="0.35">
      <c r="A728" s="240"/>
      <c r="B728" s="60"/>
      <c r="C728" s="312"/>
      <c r="D728" s="782" t="s">
        <v>728</v>
      </c>
      <c r="E728" s="782"/>
      <c r="F728" s="782"/>
      <c r="G728" s="782"/>
    </row>
    <row r="729" spans="1:7" x14ac:dyDescent="0.35">
      <c r="A729" s="240"/>
      <c r="B729" s="60"/>
      <c r="C729" s="312"/>
      <c r="D729" s="718" t="s">
        <v>729</v>
      </c>
      <c r="E729" s="718"/>
      <c r="F729" s="718"/>
      <c r="G729" s="718"/>
    </row>
    <row r="730" spans="1:7" x14ac:dyDescent="0.35">
      <c r="A730" s="240"/>
      <c r="B730" s="60"/>
      <c r="C730" s="312"/>
      <c r="D730" s="718"/>
      <c r="E730" s="718"/>
      <c r="F730" s="718"/>
      <c r="G730" s="718"/>
    </row>
    <row r="731" spans="1:7" x14ac:dyDescent="0.35">
      <c r="A731" s="240" t="s">
        <v>730</v>
      </c>
      <c r="B731" s="60"/>
      <c r="C731" s="721" t="s">
        <v>731</v>
      </c>
      <c r="D731" s="718" t="s">
        <v>732</v>
      </c>
      <c r="E731" s="718"/>
      <c r="F731" s="718"/>
      <c r="G731" s="718"/>
    </row>
    <row r="732" spans="1:7" x14ac:dyDescent="0.35">
      <c r="A732" s="240"/>
      <c r="B732" s="60"/>
      <c r="C732" s="721"/>
      <c r="D732" s="718"/>
      <c r="E732" s="718"/>
      <c r="F732" s="718"/>
      <c r="G732" s="718"/>
    </row>
    <row r="733" spans="1:7" x14ac:dyDescent="0.35">
      <c r="A733" s="240" t="s">
        <v>733</v>
      </c>
      <c r="B733" s="60"/>
      <c r="C733" s="721" t="s">
        <v>734</v>
      </c>
      <c r="D733" s="718" t="s">
        <v>735</v>
      </c>
      <c r="E733" s="718"/>
      <c r="F733" s="718"/>
      <c r="G733" s="718"/>
    </row>
    <row r="734" spans="1:7" x14ac:dyDescent="0.35">
      <c r="A734" s="240"/>
      <c r="B734" s="60"/>
      <c r="C734" s="721"/>
      <c r="D734" s="718"/>
      <c r="E734" s="718"/>
      <c r="F734" s="718"/>
      <c r="G734" s="718"/>
    </row>
    <row r="735" spans="1:7" x14ac:dyDescent="0.35">
      <c r="A735" s="240" t="s">
        <v>736</v>
      </c>
      <c r="B735" s="60"/>
      <c r="C735" s="312" t="s">
        <v>737</v>
      </c>
      <c r="D735" s="718" t="s">
        <v>738</v>
      </c>
      <c r="E735" s="718"/>
      <c r="F735" s="718"/>
      <c r="G735" s="718"/>
    </row>
    <row r="736" spans="1:7" x14ac:dyDescent="0.35">
      <c r="A736" s="240"/>
      <c r="B736" s="60"/>
      <c r="C736" s="312"/>
      <c r="D736" s="718"/>
      <c r="E736" s="718"/>
      <c r="F736" s="718"/>
      <c r="G736" s="718"/>
    </row>
    <row r="737" spans="1:7" x14ac:dyDescent="0.35">
      <c r="A737" s="240" t="s">
        <v>739</v>
      </c>
      <c r="B737" s="60"/>
      <c r="C737" s="721" t="s">
        <v>740</v>
      </c>
      <c r="D737" s="718" t="s">
        <v>741</v>
      </c>
      <c r="E737" s="718"/>
      <c r="F737" s="718"/>
      <c r="G737" s="718"/>
    </row>
    <row r="738" spans="1:7" x14ac:dyDescent="0.35">
      <c r="A738" s="240"/>
      <c r="B738" s="60"/>
      <c r="C738" s="721"/>
      <c r="D738" s="718"/>
      <c r="E738" s="718"/>
      <c r="F738" s="718"/>
      <c r="G738" s="718"/>
    </row>
    <row r="739" spans="1:7" x14ac:dyDescent="0.35">
      <c r="A739" s="240"/>
      <c r="B739" s="60"/>
      <c r="C739" s="312"/>
      <c r="D739" s="718" t="s">
        <v>742</v>
      </c>
      <c r="E739" s="718"/>
      <c r="F739" s="718"/>
      <c r="G739" s="718"/>
    </row>
    <row r="740" spans="1:7" x14ac:dyDescent="0.35">
      <c r="A740" s="240"/>
      <c r="B740" s="60"/>
      <c r="C740" s="312"/>
      <c r="D740" s="718" t="s">
        <v>743</v>
      </c>
      <c r="E740" s="718"/>
      <c r="F740" s="718"/>
      <c r="G740" s="718"/>
    </row>
    <row r="741" spans="1:7" x14ac:dyDescent="0.35">
      <c r="A741" s="240" t="s">
        <v>744</v>
      </c>
      <c r="B741" s="60"/>
      <c r="C741" s="721" t="s">
        <v>745</v>
      </c>
      <c r="D741" s="718" t="s">
        <v>746</v>
      </c>
      <c r="E741" s="718"/>
      <c r="F741" s="718"/>
      <c r="G741" s="718"/>
    </row>
    <row r="742" spans="1:7" x14ac:dyDescent="0.35">
      <c r="A742" s="240"/>
      <c r="B742" s="60"/>
      <c r="C742" s="721"/>
      <c r="D742" s="718"/>
      <c r="E742" s="718"/>
      <c r="F742" s="718"/>
      <c r="G742" s="718"/>
    </row>
    <row r="743" spans="1:7" x14ac:dyDescent="0.35">
      <c r="A743" s="240"/>
      <c r="B743" s="60"/>
      <c r="C743" s="721"/>
      <c r="D743" s="718"/>
      <c r="E743" s="718"/>
      <c r="F743" s="718"/>
      <c r="G743" s="718"/>
    </row>
    <row r="744" spans="1:7" x14ac:dyDescent="0.35">
      <c r="A744" s="240"/>
      <c r="B744" s="60"/>
      <c r="C744" s="312"/>
      <c r="D744" s="718" t="s">
        <v>747</v>
      </c>
      <c r="E744" s="718"/>
      <c r="F744" s="718"/>
      <c r="G744" s="718"/>
    </row>
    <row r="745" spans="1:7" x14ac:dyDescent="0.35">
      <c r="A745" s="240"/>
      <c r="B745" s="60"/>
      <c r="C745" s="312"/>
      <c r="D745" s="745" t="s">
        <v>748</v>
      </c>
      <c r="E745" s="745"/>
      <c r="F745" s="745"/>
      <c r="G745" s="745"/>
    </row>
    <row r="746" spans="1:7" x14ac:dyDescent="0.35">
      <c r="A746" s="240"/>
      <c r="B746" s="60"/>
      <c r="C746" s="312"/>
      <c r="D746" s="745"/>
      <c r="E746" s="745"/>
      <c r="F746" s="745"/>
      <c r="G746" s="745"/>
    </row>
    <row r="747" spans="1:7" x14ac:dyDescent="0.35">
      <c r="A747" s="240"/>
      <c r="B747" s="60"/>
      <c r="C747" s="312"/>
      <c r="D747" s="718" t="s">
        <v>749</v>
      </c>
      <c r="E747" s="718"/>
      <c r="F747" s="718"/>
      <c r="G747" s="718"/>
    </row>
    <row r="748" spans="1:7" x14ac:dyDescent="0.35">
      <c r="A748" s="240"/>
      <c r="B748" s="60"/>
      <c r="C748" s="312"/>
      <c r="D748" s="718"/>
      <c r="E748" s="718"/>
      <c r="F748" s="718"/>
      <c r="G748" s="718"/>
    </row>
    <row r="749" spans="1:7" x14ac:dyDescent="0.35">
      <c r="A749" s="240"/>
      <c r="B749" s="60"/>
      <c r="C749" s="312"/>
      <c r="D749" s="745" t="s">
        <v>750</v>
      </c>
      <c r="E749" s="745"/>
      <c r="F749" s="745"/>
      <c r="G749" s="745"/>
    </row>
    <row r="750" spans="1:7" x14ac:dyDescent="0.35">
      <c r="A750" s="240" t="s">
        <v>751</v>
      </c>
      <c r="B750" s="255" t="s">
        <v>752</v>
      </c>
      <c r="C750" s="312"/>
      <c r="D750" s="128"/>
      <c r="E750" s="128"/>
      <c r="F750" s="241"/>
      <c r="G750" s="241"/>
    </row>
    <row r="751" spans="1:7" x14ac:dyDescent="0.35">
      <c r="A751" s="240" t="s">
        <v>753</v>
      </c>
      <c r="B751" s="60"/>
      <c r="C751" s="721" t="s">
        <v>754</v>
      </c>
      <c r="D751" s="718" t="s">
        <v>755</v>
      </c>
      <c r="E751" s="718"/>
      <c r="F751" s="718"/>
      <c r="G751" s="718"/>
    </row>
    <row r="752" spans="1:7" x14ac:dyDescent="0.35">
      <c r="A752" s="240"/>
      <c r="B752" s="60"/>
      <c r="C752" s="721"/>
      <c r="D752" s="718"/>
      <c r="E752" s="718"/>
      <c r="F752" s="718"/>
      <c r="G752" s="718"/>
    </row>
    <row r="753" spans="1:7" x14ac:dyDescent="0.35">
      <c r="A753" s="240"/>
      <c r="B753" s="60"/>
      <c r="C753" s="721"/>
      <c r="D753" s="718"/>
      <c r="E753" s="718"/>
      <c r="F753" s="718"/>
      <c r="G753" s="718"/>
    </row>
    <row r="754" spans="1:7" x14ac:dyDescent="0.35">
      <c r="A754" s="240"/>
      <c r="B754" s="60"/>
      <c r="C754" s="312"/>
      <c r="D754" s="718" t="s">
        <v>756</v>
      </c>
      <c r="E754" s="718"/>
      <c r="F754" s="718"/>
      <c r="G754" s="718"/>
    </row>
    <row r="755" spans="1:7" x14ac:dyDescent="0.35">
      <c r="A755" s="240" t="s">
        <v>757</v>
      </c>
      <c r="B755" s="60"/>
      <c r="C755" s="721" t="s">
        <v>758</v>
      </c>
      <c r="D755" s="718" t="s">
        <v>759</v>
      </c>
      <c r="E755" s="718"/>
      <c r="F755" s="718"/>
      <c r="G755" s="718"/>
    </row>
    <row r="756" spans="1:7" x14ac:dyDescent="0.35">
      <c r="A756" s="240"/>
      <c r="B756" s="60"/>
      <c r="C756" s="721"/>
      <c r="D756" s="718" t="s">
        <v>760</v>
      </c>
      <c r="E756" s="718"/>
      <c r="F756" s="718"/>
      <c r="G756" s="718"/>
    </row>
    <row r="757" spans="1:7" x14ac:dyDescent="0.35">
      <c r="A757" s="240"/>
      <c r="B757" s="60"/>
      <c r="C757" s="721"/>
      <c r="D757" s="718"/>
      <c r="E757" s="718"/>
      <c r="F757" s="718"/>
      <c r="G757" s="718"/>
    </row>
    <row r="758" spans="1:7" x14ac:dyDescent="0.35">
      <c r="A758" s="240" t="s">
        <v>761</v>
      </c>
      <c r="B758" s="60"/>
      <c r="C758" s="721" t="s">
        <v>762</v>
      </c>
      <c r="D758" s="718" t="s">
        <v>763</v>
      </c>
      <c r="E758" s="718"/>
      <c r="F758" s="718"/>
      <c r="G758" s="718"/>
    </row>
    <row r="759" spans="1:7" x14ac:dyDescent="0.35">
      <c r="A759" s="240"/>
      <c r="B759" s="60"/>
      <c r="C759" s="721"/>
      <c r="D759" s="718"/>
      <c r="E759" s="718"/>
      <c r="F759" s="718"/>
      <c r="G759" s="718"/>
    </row>
    <row r="760" spans="1:7" x14ac:dyDescent="0.35">
      <c r="A760" s="240"/>
      <c r="B760" s="60"/>
      <c r="C760" s="721"/>
      <c r="D760" s="789" t="s">
        <v>764</v>
      </c>
      <c r="E760" s="789"/>
      <c r="F760" s="789"/>
      <c r="G760" s="789"/>
    </row>
    <row r="761" spans="1:7" x14ac:dyDescent="0.35">
      <c r="A761" s="240"/>
      <c r="B761" s="60"/>
      <c r="C761" s="721"/>
      <c r="D761" s="745" t="s">
        <v>765</v>
      </c>
      <c r="E761" s="745"/>
      <c r="F761" s="745"/>
      <c r="G761" s="745"/>
    </row>
    <row r="762" spans="1:7" x14ac:dyDescent="0.35">
      <c r="A762" s="240"/>
      <c r="B762" s="60"/>
      <c r="C762" s="721"/>
      <c r="D762" s="745"/>
      <c r="E762" s="745"/>
      <c r="F762" s="745"/>
      <c r="G762" s="745"/>
    </row>
    <row r="763" spans="1:7" x14ac:dyDescent="0.35">
      <c r="A763" s="240"/>
      <c r="B763" s="60"/>
      <c r="C763" s="721"/>
      <c r="D763" s="745" t="s">
        <v>766</v>
      </c>
      <c r="E763" s="745"/>
      <c r="F763" s="745"/>
      <c r="G763" s="745"/>
    </row>
    <row r="764" spans="1:7" x14ac:dyDescent="0.35">
      <c r="A764" s="240"/>
      <c r="B764" s="60"/>
      <c r="C764" s="721"/>
      <c r="D764" s="745" t="s">
        <v>767</v>
      </c>
      <c r="E764" s="745"/>
      <c r="F764" s="745"/>
      <c r="G764" s="745"/>
    </row>
    <row r="765" spans="1:7" x14ac:dyDescent="0.35">
      <c r="A765" s="240"/>
      <c r="B765" s="60"/>
      <c r="C765" s="721"/>
      <c r="D765" s="745" t="s">
        <v>768</v>
      </c>
      <c r="E765" s="745"/>
      <c r="F765" s="745"/>
      <c r="G765" s="745"/>
    </row>
    <row r="766" spans="1:7" x14ac:dyDescent="0.35">
      <c r="A766" s="240"/>
      <c r="B766" s="60"/>
      <c r="C766" s="721"/>
      <c r="D766" s="745"/>
      <c r="E766" s="745"/>
      <c r="F766" s="745"/>
      <c r="G766" s="745"/>
    </row>
    <row r="767" spans="1:7" x14ac:dyDescent="0.35">
      <c r="A767" s="240"/>
      <c r="B767" s="60"/>
      <c r="C767" s="721"/>
      <c r="D767" s="718" t="s">
        <v>769</v>
      </c>
      <c r="E767" s="718"/>
      <c r="F767" s="718"/>
      <c r="G767" s="718"/>
    </row>
    <row r="768" spans="1:7" x14ac:dyDescent="0.35">
      <c r="A768" s="240"/>
      <c r="B768" s="60"/>
      <c r="D768" s="718"/>
      <c r="E768" s="718"/>
      <c r="F768" s="718"/>
      <c r="G768" s="718"/>
    </row>
    <row r="769" spans="1:7" x14ac:dyDescent="0.35">
      <c r="A769" s="240" t="s">
        <v>770</v>
      </c>
      <c r="B769" s="60"/>
      <c r="C769" s="312" t="s">
        <v>771</v>
      </c>
      <c r="D769" s="718" t="s">
        <v>772</v>
      </c>
      <c r="E769" s="718"/>
      <c r="F769" s="718"/>
      <c r="G769" s="718"/>
    </row>
    <row r="770" spans="1:7" x14ac:dyDescent="0.35">
      <c r="A770" s="240" t="s">
        <v>773</v>
      </c>
      <c r="B770" s="60"/>
      <c r="C770" s="721" t="s">
        <v>774</v>
      </c>
      <c r="D770" s="718" t="s">
        <v>775</v>
      </c>
      <c r="E770" s="718"/>
      <c r="F770" s="718"/>
      <c r="G770" s="718"/>
    </row>
    <row r="771" spans="1:7" x14ac:dyDescent="0.35">
      <c r="A771" s="240"/>
      <c r="B771" s="60"/>
      <c r="C771" s="721"/>
      <c r="D771" s="718"/>
      <c r="E771" s="718"/>
      <c r="F771" s="718"/>
      <c r="G771" s="718"/>
    </row>
    <row r="772" spans="1:7" x14ac:dyDescent="0.35">
      <c r="A772" s="240"/>
      <c r="B772" s="60"/>
      <c r="C772" s="312"/>
      <c r="D772" s="790" t="s">
        <v>776</v>
      </c>
      <c r="E772" s="790"/>
      <c r="F772" s="790"/>
      <c r="G772" s="790"/>
    </row>
    <row r="773" spans="1:7" x14ac:dyDescent="0.35">
      <c r="A773" s="240"/>
      <c r="B773" s="60"/>
      <c r="C773" s="312"/>
      <c r="D773" s="745" t="s">
        <v>777</v>
      </c>
      <c r="E773" s="745"/>
      <c r="F773" s="745"/>
      <c r="G773" s="745"/>
    </row>
    <row r="774" spans="1:7" x14ac:dyDescent="0.35">
      <c r="A774" s="240"/>
      <c r="B774" s="60"/>
      <c r="C774" s="312"/>
      <c r="D774" s="745" t="s">
        <v>778</v>
      </c>
      <c r="E774" s="745"/>
      <c r="F774" s="745"/>
      <c r="G774" s="745"/>
    </row>
    <row r="775" spans="1:7" x14ac:dyDescent="0.35">
      <c r="A775" s="240"/>
      <c r="B775" s="60"/>
      <c r="C775" s="312"/>
      <c r="D775" s="790" t="s">
        <v>779</v>
      </c>
      <c r="E775" s="790"/>
      <c r="F775" s="790"/>
      <c r="G775" s="790"/>
    </row>
    <row r="776" spans="1:7" x14ac:dyDescent="0.35">
      <c r="A776" s="240" t="s">
        <v>780</v>
      </c>
      <c r="B776" s="60"/>
      <c r="C776" s="721" t="s">
        <v>781</v>
      </c>
      <c r="D776" s="718" t="s">
        <v>782</v>
      </c>
      <c r="E776" s="718"/>
      <c r="F776" s="718"/>
      <c r="G776" s="718"/>
    </row>
    <row r="777" spans="1:7" x14ac:dyDescent="0.35">
      <c r="A777" s="240"/>
      <c r="B777" s="60"/>
      <c r="C777" s="721"/>
      <c r="D777" s="718"/>
      <c r="E777" s="718"/>
      <c r="F777" s="718"/>
      <c r="G777" s="718"/>
    </row>
    <row r="778" spans="1:7" x14ac:dyDescent="0.35">
      <c r="A778" s="240"/>
      <c r="B778" s="60"/>
      <c r="C778" s="721"/>
      <c r="D778" s="718" t="s">
        <v>783</v>
      </c>
      <c r="E778" s="718"/>
      <c r="F778" s="718"/>
      <c r="G778" s="718"/>
    </row>
    <row r="779" spans="1:7" x14ac:dyDescent="0.35">
      <c r="A779" s="240"/>
      <c r="B779" s="60"/>
      <c r="C779" s="721"/>
      <c r="D779" s="718" t="s">
        <v>784</v>
      </c>
      <c r="E779" s="718"/>
      <c r="F779" s="718"/>
      <c r="G779" s="718"/>
    </row>
    <row r="780" spans="1:7" x14ac:dyDescent="0.35">
      <c r="A780" s="240"/>
      <c r="B780" s="60"/>
      <c r="C780" s="312"/>
      <c r="D780" s="718" t="s">
        <v>785</v>
      </c>
      <c r="E780" s="718"/>
      <c r="F780" s="718"/>
      <c r="G780" s="718"/>
    </row>
    <row r="781" spans="1:7" x14ac:dyDescent="0.35">
      <c r="A781" s="240" t="s">
        <v>786</v>
      </c>
      <c r="B781" s="60"/>
      <c r="C781" s="721" t="s">
        <v>787</v>
      </c>
      <c r="D781" s="718" t="s">
        <v>788</v>
      </c>
      <c r="E781" s="718"/>
      <c r="F781" s="718"/>
      <c r="G781" s="718"/>
    </row>
    <row r="782" spans="1:7" x14ac:dyDescent="0.35">
      <c r="A782" s="240"/>
      <c r="B782" s="60"/>
      <c r="C782" s="721"/>
      <c r="D782" s="718"/>
      <c r="E782" s="718"/>
      <c r="F782" s="718"/>
      <c r="G782" s="718"/>
    </row>
    <row r="783" spans="1:7" x14ac:dyDescent="0.35">
      <c r="A783" s="240"/>
      <c r="B783" s="60"/>
      <c r="C783" s="721"/>
      <c r="D783" s="718"/>
      <c r="E783" s="718"/>
      <c r="F783" s="718"/>
      <c r="G783" s="718"/>
    </row>
    <row r="784" spans="1:7" x14ac:dyDescent="0.35">
      <c r="A784" s="240"/>
      <c r="B784" s="60"/>
      <c r="C784" s="721"/>
      <c r="D784" s="718"/>
      <c r="E784" s="718"/>
      <c r="F784" s="718"/>
      <c r="G784" s="718"/>
    </row>
    <row r="785" spans="1:7" x14ac:dyDescent="0.35">
      <c r="A785" s="240"/>
      <c r="B785" s="60"/>
      <c r="C785" s="721"/>
      <c r="D785" s="718" t="s">
        <v>789</v>
      </c>
      <c r="E785" s="718"/>
      <c r="F785" s="718"/>
      <c r="G785" s="718"/>
    </row>
    <row r="786" spans="1:7" x14ac:dyDescent="0.35">
      <c r="A786" s="240" t="s">
        <v>790</v>
      </c>
      <c r="B786" s="60"/>
      <c r="C786" s="721" t="s">
        <v>791</v>
      </c>
      <c r="D786" s="724" t="s">
        <v>143</v>
      </c>
      <c r="E786" s="724"/>
      <c r="F786" s="724"/>
      <c r="G786" s="724"/>
    </row>
    <row r="787" spans="1:7" x14ac:dyDescent="0.35">
      <c r="A787" s="240"/>
      <c r="B787" s="60"/>
      <c r="C787" s="721"/>
      <c r="D787" s="724"/>
      <c r="E787" s="724"/>
      <c r="F787" s="724"/>
      <c r="G787" s="724"/>
    </row>
    <row r="788" spans="1:7" x14ac:dyDescent="0.35">
      <c r="A788" s="240"/>
      <c r="B788" s="60"/>
      <c r="C788" s="721"/>
      <c r="D788" s="724"/>
      <c r="E788" s="724"/>
      <c r="F788" s="724"/>
      <c r="G788" s="724"/>
    </row>
    <row r="789" spans="1:7" x14ac:dyDescent="0.35">
      <c r="A789" s="240" t="s">
        <v>792</v>
      </c>
      <c r="B789" s="60"/>
      <c r="C789" s="721" t="s">
        <v>793</v>
      </c>
      <c r="D789" s="718" t="s">
        <v>794</v>
      </c>
      <c r="E789" s="718"/>
      <c r="F789" s="718"/>
      <c r="G789" s="718"/>
    </row>
    <row r="790" spans="1:7" x14ac:dyDescent="0.35">
      <c r="A790" s="240"/>
      <c r="B790" s="60"/>
      <c r="C790" s="721"/>
      <c r="D790" s="718"/>
      <c r="E790" s="718"/>
      <c r="F790" s="718"/>
      <c r="G790" s="718"/>
    </row>
    <row r="791" spans="1:7" x14ac:dyDescent="0.35">
      <c r="A791" s="240"/>
      <c r="B791" s="60"/>
      <c r="C791" s="721"/>
      <c r="D791" s="718"/>
      <c r="E791" s="718"/>
      <c r="F791" s="718"/>
      <c r="G791" s="718"/>
    </row>
    <row r="792" spans="1:7" x14ac:dyDescent="0.35">
      <c r="A792" s="240"/>
      <c r="B792" s="60"/>
      <c r="C792" s="312"/>
      <c r="D792" s="128"/>
      <c r="E792" s="128"/>
      <c r="F792" s="241"/>
      <c r="G792" s="241"/>
    </row>
    <row r="793" spans="1:7" x14ac:dyDescent="0.35">
      <c r="A793" s="240">
        <v>1.8</v>
      </c>
      <c r="B793" s="255" t="s">
        <v>795</v>
      </c>
      <c r="C793" s="312"/>
      <c r="D793" s="128"/>
      <c r="E793" s="128"/>
      <c r="F793" s="241"/>
      <c r="G793" s="241"/>
    </row>
    <row r="794" spans="1:7" x14ac:dyDescent="0.35">
      <c r="A794" s="240" t="s">
        <v>796</v>
      </c>
      <c r="B794" s="255" t="s">
        <v>797</v>
      </c>
      <c r="C794" s="312"/>
      <c r="D794" s="128"/>
      <c r="E794" s="128"/>
      <c r="F794" s="241"/>
      <c r="G794" s="241"/>
    </row>
    <row r="795" spans="1:7" x14ac:dyDescent="0.35">
      <c r="A795" s="240" t="s">
        <v>798</v>
      </c>
      <c r="B795" s="60"/>
      <c r="C795" s="721" t="s">
        <v>799</v>
      </c>
      <c r="D795" s="718" t="s">
        <v>800</v>
      </c>
      <c r="E795" s="718"/>
      <c r="F795" s="718"/>
      <c r="G795" s="718"/>
    </row>
    <row r="796" spans="1:7" x14ac:dyDescent="0.35">
      <c r="A796" s="240"/>
      <c r="B796" s="60"/>
      <c r="C796" s="721"/>
      <c r="D796" s="718"/>
      <c r="E796" s="718"/>
      <c r="F796" s="718"/>
      <c r="G796" s="718"/>
    </row>
    <row r="797" spans="1:7" x14ac:dyDescent="0.35">
      <c r="A797" s="240"/>
      <c r="B797" s="60"/>
      <c r="C797" s="721"/>
      <c r="D797" s="718" t="s">
        <v>801</v>
      </c>
      <c r="E797" s="718"/>
      <c r="F797" s="718"/>
      <c r="G797" s="718"/>
    </row>
    <row r="798" spans="1:7" x14ac:dyDescent="0.35">
      <c r="A798" s="240"/>
      <c r="B798" s="60"/>
      <c r="C798" s="721"/>
      <c r="D798" s="718"/>
      <c r="E798" s="718"/>
      <c r="F798" s="718"/>
      <c r="G798" s="718"/>
    </row>
    <row r="799" spans="1:7" x14ac:dyDescent="0.35">
      <c r="A799" s="240"/>
      <c r="B799" s="60"/>
      <c r="C799" s="721"/>
      <c r="D799" s="718" t="s">
        <v>802</v>
      </c>
      <c r="E799" s="718"/>
      <c r="F799" s="718"/>
      <c r="G799" s="718"/>
    </row>
    <row r="800" spans="1:7" x14ac:dyDescent="0.35">
      <c r="A800" s="240"/>
      <c r="B800" s="60"/>
      <c r="C800" s="721"/>
      <c r="D800" s="718"/>
      <c r="E800" s="718"/>
      <c r="F800" s="718"/>
      <c r="G800" s="718"/>
    </row>
    <row r="801" spans="1:7" x14ac:dyDescent="0.35">
      <c r="A801" s="240"/>
      <c r="B801" s="60"/>
      <c r="C801" s="721"/>
      <c r="D801" s="718" t="s">
        <v>803</v>
      </c>
      <c r="E801" s="718"/>
      <c r="F801" s="718"/>
      <c r="G801" s="718"/>
    </row>
    <row r="802" spans="1:7" x14ac:dyDescent="0.35">
      <c r="A802" s="240"/>
      <c r="B802" s="60"/>
      <c r="C802" s="312"/>
      <c r="D802" s="718"/>
      <c r="E802" s="718"/>
      <c r="F802" s="718"/>
      <c r="G802" s="718"/>
    </row>
    <row r="803" spans="1:7" x14ac:dyDescent="0.35">
      <c r="A803" s="240"/>
      <c r="B803" s="60"/>
      <c r="C803" s="312"/>
      <c r="D803" s="718"/>
      <c r="E803" s="718"/>
      <c r="F803" s="718"/>
      <c r="G803" s="718"/>
    </row>
    <row r="804" spans="1:7" x14ac:dyDescent="0.35">
      <c r="A804" s="240" t="s">
        <v>804</v>
      </c>
      <c r="B804" s="60"/>
      <c r="C804" s="312" t="s">
        <v>805</v>
      </c>
      <c r="D804" s="718" t="s">
        <v>806</v>
      </c>
      <c r="E804" s="718"/>
      <c r="F804" s="718"/>
      <c r="G804" s="718"/>
    </row>
    <row r="805" spans="1:7" x14ac:dyDescent="0.35">
      <c r="A805" s="240"/>
      <c r="B805" s="60"/>
      <c r="C805" s="312"/>
      <c r="D805" s="718" t="s">
        <v>807</v>
      </c>
      <c r="E805" s="718"/>
      <c r="F805" s="718"/>
      <c r="G805" s="718"/>
    </row>
    <row r="806" spans="1:7" x14ac:dyDescent="0.35">
      <c r="A806" s="240"/>
      <c r="B806" s="60"/>
      <c r="C806" s="312"/>
      <c r="D806" s="718" t="s">
        <v>808</v>
      </c>
      <c r="E806" s="718"/>
      <c r="F806" s="718"/>
      <c r="G806" s="718"/>
    </row>
    <row r="807" spans="1:7" x14ac:dyDescent="0.35">
      <c r="A807" s="240" t="s">
        <v>809</v>
      </c>
      <c r="B807" s="60"/>
      <c r="C807" s="312" t="s">
        <v>810</v>
      </c>
      <c r="D807" s="791" t="s">
        <v>811</v>
      </c>
      <c r="E807" s="791"/>
      <c r="F807" s="791"/>
      <c r="G807" s="791"/>
    </row>
    <row r="808" spans="1:7" x14ac:dyDescent="0.35">
      <c r="A808" s="240"/>
      <c r="B808" s="60"/>
      <c r="C808" s="312"/>
      <c r="D808" s="791" t="s">
        <v>812</v>
      </c>
      <c r="E808" s="791"/>
      <c r="F808" s="791"/>
      <c r="G808" s="791"/>
    </row>
    <row r="809" spans="1:7" x14ac:dyDescent="0.35">
      <c r="A809" s="240"/>
      <c r="B809" s="60"/>
      <c r="C809" s="312"/>
      <c r="D809" s="717" t="s">
        <v>813</v>
      </c>
      <c r="E809" s="717"/>
      <c r="F809" s="717"/>
      <c r="G809" s="717"/>
    </row>
    <row r="810" spans="1:7" x14ac:dyDescent="0.35">
      <c r="A810" s="240"/>
      <c r="B810" s="60"/>
      <c r="C810" s="312"/>
      <c r="D810" s="717"/>
      <c r="E810" s="717"/>
      <c r="F810" s="717"/>
      <c r="G810" s="717"/>
    </row>
    <row r="811" spans="1:7" x14ac:dyDescent="0.35">
      <c r="A811" s="240"/>
      <c r="B811" s="60"/>
      <c r="C811" s="312"/>
      <c r="D811" s="791" t="s">
        <v>814</v>
      </c>
      <c r="E811" s="791"/>
      <c r="F811" s="791"/>
      <c r="G811" s="791"/>
    </row>
    <row r="812" spans="1:7" x14ac:dyDescent="0.35">
      <c r="A812" s="240"/>
      <c r="B812" s="60"/>
      <c r="C812" s="312"/>
      <c r="D812" s="717" t="s">
        <v>815</v>
      </c>
      <c r="E812" s="717"/>
      <c r="F812" s="717"/>
      <c r="G812" s="717"/>
    </row>
    <row r="813" spans="1:7" x14ac:dyDescent="0.35">
      <c r="A813" s="240"/>
      <c r="B813" s="60"/>
      <c r="C813" s="312"/>
      <c r="D813" s="717"/>
      <c r="E813" s="717"/>
      <c r="F813" s="717"/>
      <c r="G813" s="717"/>
    </row>
    <row r="814" spans="1:7" x14ac:dyDescent="0.35">
      <c r="A814" s="240" t="s">
        <v>816</v>
      </c>
      <c r="B814" s="60"/>
      <c r="C814" s="721" t="s">
        <v>817</v>
      </c>
      <c r="D814" s="717" t="s">
        <v>818</v>
      </c>
      <c r="E814" s="717"/>
      <c r="F814" s="717"/>
      <c r="G814" s="717"/>
    </row>
    <row r="815" spans="1:7" x14ac:dyDescent="0.35">
      <c r="A815" s="240"/>
      <c r="B815" s="60"/>
      <c r="C815" s="721"/>
      <c r="D815" s="717"/>
      <c r="E815" s="717"/>
      <c r="F815" s="717"/>
      <c r="G815" s="717"/>
    </row>
    <row r="816" spans="1:7" x14ac:dyDescent="0.35">
      <c r="A816" s="240"/>
      <c r="B816" s="60"/>
      <c r="C816" s="312"/>
      <c r="D816" s="791" t="s">
        <v>819</v>
      </c>
      <c r="E816" s="791"/>
      <c r="F816" s="791"/>
      <c r="G816" s="791"/>
    </row>
    <row r="817" spans="1:7" x14ac:dyDescent="0.35">
      <c r="A817" s="240"/>
      <c r="B817" s="60"/>
      <c r="C817" s="312"/>
      <c r="D817" s="791" t="s">
        <v>820</v>
      </c>
      <c r="E817" s="791"/>
      <c r="F817" s="791"/>
      <c r="G817" s="791"/>
    </row>
    <row r="818" spans="1:7" x14ac:dyDescent="0.35">
      <c r="A818" s="240"/>
      <c r="B818" s="60"/>
      <c r="C818" s="312"/>
      <c r="D818" s="717" t="s">
        <v>821</v>
      </c>
      <c r="E818" s="717"/>
      <c r="F818" s="717"/>
      <c r="G818" s="717"/>
    </row>
    <row r="819" spans="1:7" x14ac:dyDescent="0.35">
      <c r="A819" s="240"/>
      <c r="B819" s="60"/>
      <c r="C819" s="312"/>
      <c r="D819" s="717"/>
      <c r="E819" s="717"/>
      <c r="F819" s="717"/>
      <c r="G819" s="717"/>
    </row>
    <row r="820" spans="1:7" x14ac:dyDescent="0.35">
      <c r="A820" s="240"/>
      <c r="B820" s="60"/>
      <c r="C820" s="312"/>
      <c r="D820" s="717" t="s">
        <v>822</v>
      </c>
      <c r="E820" s="717"/>
      <c r="F820" s="717"/>
      <c r="G820" s="717"/>
    </row>
    <row r="821" spans="1:7" x14ac:dyDescent="0.35">
      <c r="A821" s="240" t="s">
        <v>823</v>
      </c>
      <c r="B821" s="60"/>
      <c r="C821" s="312" t="s">
        <v>824</v>
      </c>
      <c r="D821" s="717" t="s">
        <v>825</v>
      </c>
      <c r="E821" s="717"/>
      <c r="F821" s="717"/>
      <c r="G821" s="717"/>
    </row>
    <row r="822" spans="1:7" x14ac:dyDescent="0.35">
      <c r="A822" s="240"/>
      <c r="B822" s="60"/>
      <c r="C822" s="312"/>
      <c r="D822" s="717"/>
      <c r="E822" s="717"/>
      <c r="F822" s="717"/>
      <c r="G822" s="717"/>
    </row>
    <row r="823" spans="1:7" x14ac:dyDescent="0.35">
      <c r="A823" s="240"/>
      <c r="B823" s="60"/>
      <c r="C823" s="312"/>
      <c r="D823" s="717" t="s">
        <v>826</v>
      </c>
      <c r="E823" s="717"/>
      <c r="F823" s="717"/>
      <c r="G823" s="717"/>
    </row>
    <row r="824" spans="1:7" x14ac:dyDescent="0.35">
      <c r="A824" s="240"/>
      <c r="B824" s="60"/>
      <c r="C824" s="312"/>
      <c r="D824" s="717"/>
      <c r="E824" s="717"/>
      <c r="F824" s="717"/>
      <c r="G824" s="717"/>
    </row>
    <row r="825" spans="1:7" x14ac:dyDescent="0.35">
      <c r="A825" s="240"/>
      <c r="B825" s="60"/>
      <c r="C825" s="312"/>
      <c r="D825" s="777" t="s">
        <v>827</v>
      </c>
      <c r="E825" s="777"/>
      <c r="F825" s="777"/>
      <c r="G825" s="777"/>
    </row>
    <row r="826" spans="1:7" x14ac:dyDescent="0.35">
      <c r="A826" s="240"/>
      <c r="B826" s="60"/>
      <c r="C826" s="312"/>
      <c r="D826" s="777" t="s">
        <v>828</v>
      </c>
      <c r="E826" s="777"/>
      <c r="F826" s="777"/>
      <c r="G826" s="777"/>
    </row>
    <row r="827" spans="1:7" x14ac:dyDescent="0.35">
      <c r="A827" s="240"/>
      <c r="B827" s="60"/>
      <c r="C827" s="312"/>
      <c r="D827" s="777" t="s">
        <v>829</v>
      </c>
      <c r="E827" s="777"/>
      <c r="F827" s="777"/>
      <c r="G827" s="777"/>
    </row>
    <row r="828" spans="1:7" x14ac:dyDescent="0.35">
      <c r="A828" s="240"/>
      <c r="B828" s="60"/>
      <c r="C828" s="312"/>
      <c r="D828" s="777" t="s">
        <v>830</v>
      </c>
      <c r="E828" s="777"/>
      <c r="F828" s="777"/>
      <c r="G828" s="777"/>
    </row>
    <row r="829" spans="1:7" x14ac:dyDescent="0.35">
      <c r="A829" s="240"/>
      <c r="B829" s="60"/>
      <c r="C829" s="312"/>
      <c r="D829" s="777" t="s">
        <v>831</v>
      </c>
      <c r="E829" s="777"/>
      <c r="F829" s="777"/>
      <c r="G829" s="777"/>
    </row>
    <row r="830" spans="1:7" x14ac:dyDescent="0.35">
      <c r="A830" s="240"/>
      <c r="B830" s="60"/>
      <c r="C830" s="312"/>
      <c r="D830" s="777" t="s">
        <v>832</v>
      </c>
      <c r="E830" s="777"/>
      <c r="F830" s="777"/>
      <c r="G830" s="777"/>
    </row>
    <row r="831" spans="1:7" x14ac:dyDescent="0.35">
      <c r="A831" s="240"/>
      <c r="B831" s="60"/>
      <c r="C831" s="312"/>
      <c r="D831" s="777" t="s">
        <v>833</v>
      </c>
      <c r="E831" s="777"/>
      <c r="F831" s="777"/>
      <c r="G831" s="777"/>
    </row>
    <row r="832" spans="1:7" x14ac:dyDescent="0.35">
      <c r="A832" s="240"/>
      <c r="B832" s="60"/>
      <c r="C832" s="312"/>
      <c r="D832" s="777" t="s">
        <v>834</v>
      </c>
      <c r="E832" s="777"/>
      <c r="F832" s="777"/>
      <c r="G832" s="777"/>
    </row>
    <row r="833" spans="1:7" x14ac:dyDescent="0.35">
      <c r="A833" s="240" t="s">
        <v>835</v>
      </c>
      <c r="B833" s="60"/>
      <c r="C833" s="312" t="s">
        <v>836</v>
      </c>
      <c r="D833" s="717" t="s">
        <v>837</v>
      </c>
      <c r="E833" s="717"/>
      <c r="F833" s="717"/>
      <c r="G833" s="717"/>
    </row>
    <row r="834" spans="1:7" x14ac:dyDescent="0.35">
      <c r="A834" s="240"/>
      <c r="B834" s="60"/>
      <c r="C834" s="312"/>
      <c r="D834" s="717"/>
      <c r="E834" s="717"/>
      <c r="F834" s="717"/>
      <c r="G834" s="717"/>
    </row>
    <row r="835" spans="1:7" x14ac:dyDescent="0.35">
      <c r="A835" s="240"/>
      <c r="B835" s="60"/>
      <c r="C835" s="312"/>
      <c r="D835" s="777" t="s">
        <v>838</v>
      </c>
      <c r="E835" s="777"/>
      <c r="F835" s="777"/>
      <c r="G835" s="777"/>
    </row>
    <row r="836" spans="1:7" x14ac:dyDescent="0.35">
      <c r="A836" s="240"/>
      <c r="B836" s="60"/>
      <c r="C836" s="312"/>
      <c r="D836" s="777" t="s">
        <v>839</v>
      </c>
      <c r="E836" s="777"/>
      <c r="F836" s="777"/>
      <c r="G836" s="777"/>
    </row>
    <row r="837" spans="1:7" x14ac:dyDescent="0.35">
      <c r="A837" s="240"/>
      <c r="B837" s="60"/>
      <c r="C837" s="312"/>
      <c r="D837" s="777" t="s">
        <v>840</v>
      </c>
      <c r="E837" s="777"/>
      <c r="F837" s="777"/>
      <c r="G837" s="777"/>
    </row>
    <row r="838" spans="1:7" x14ac:dyDescent="0.35">
      <c r="A838" s="240"/>
      <c r="B838" s="60"/>
      <c r="C838" s="312"/>
      <c r="D838" s="777" t="s">
        <v>841</v>
      </c>
      <c r="E838" s="777"/>
      <c r="F838" s="777"/>
      <c r="G838" s="777"/>
    </row>
    <row r="839" spans="1:7" x14ac:dyDescent="0.35">
      <c r="A839" s="240"/>
      <c r="B839" s="60"/>
      <c r="C839" s="312"/>
      <c r="D839" s="777" t="s">
        <v>842</v>
      </c>
      <c r="E839" s="777"/>
      <c r="F839" s="777"/>
      <c r="G839" s="777"/>
    </row>
    <row r="840" spans="1:7" x14ac:dyDescent="0.35">
      <c r="A840" s="240" t="s">
        <v>843</v>
      </c>
      <c r="B840" s="60"/>
      <c r="C840" s="312" t="s">
        <v>844</v>
      </c>
      <c r="D840" s="791" t="s">
        <v>845</v>
      </c>
      <c r="E840" s="791"/>
      <c r="F840" s="791"/>
      <c r="G840" s="791"/>
    </row>
    <row r="841" spans="1:7" x14ac:dyDescent="0.35">
      <c r="A841" s="240"/>
      <c r="B841" s="60"/>
      <c r="C841" s="312"/>
      <c r="D841" s="777" t="s">
        <v>846</v>
      </c>
      <c r="E841" s="777"/>
      <c r="F841" s="777"/>
      <c r="G841" s="777"/>
    </row>
    <row r="842" spans="1:7" x14ac:dyDescent="0.35">
      <c r="A842" s="240"/>
      <c r="B842" s="60"/>
      <c r="C842" s="312"/>
      <c r="D842" s="777" t="s">
        <v>847</v>
      </c>
      <c r="E842" s="777"/>
      <c r="F842" s="777"/>
      <c r="G842" s="777"/>
    </row>
    <row r="843" spans="1:7" x14ac:dyDescent="0.35">
      <c r="A843" s="240"/>
      <c r="B843" s="60"/>
      <c r="C843" s="312"/>
      <c r="D843" s="777" t="s">
        <v>848</v>
      </c>
      <c r="E843" s="777"/>
      <c r="F843" s="777"/>
      <c r="G843" s="777"/>
    </row>
    <row r="844" spans="1:7" x14ac:dyDescent="0.35">
      <c r="A844" s="240"/>
      <c r="B844" s="60"/>
      <c r="C844" s="312"/>
      <c r="D844" s="777" t="s">
        <v>849</v>
      </c>
      <c r="E844" s="777"/>
      <c r="F844" s="777"/>
      <c r="G844" s="777"/>
    </row>
    <row r="845" spans="1:7" x14ac:dyDescent="0.35">
      <c r="A845" s="240"/>
      <c r="B845" s="60"/>
      <c r="C845" s="312"/>
      <c r="D845" s="791" t="s">
        <v>850</v>
      </c>
      <c r="E845" s="791"/>
      <c r="F845" s="791"/>
      <c r="G845" s="791"/>
    </row>
    <row r="846" spans="1:7" x14ac:dyDescent="0.35">
      <c r="A846" s="240" t="s">
        <v>851</v>
      </c>
      <c r="B846" s="60"/>
      <c r="C846" s="721" t="s">
        <v>852</v>
      </c>
      <c r="D846" s="717" t="s">
        <v>853</v>
      </c>
      <c r="E846" s="717"/>
      <c r="F846" s="717"/>
      <c r="G846" s="717"/>
    </row>
    <row r="847" spans="1:7" x14ac:dyDescent="0.35">
      <c r="A847" s="240"/>
      <c r="B847" s="60"/>
      <c r="C847" s="721"/>
      <c r="D847" s="717"/>
      <c r="E847" s="717"/>
      <c r="F847" s="717"/>
      <c r="G847" s="717"/>
    </row>
    <row r="848" spans="1:7" x14ac:dyDescent="0.35">
      <c r="A848" s="240"/>
      <c r="B848" s="60"/>
      <c r="C848" s="721"/>
      <c r="D848" s="791" t="s">
        <v>854</v>
      </c>
      <c r="E848" s="791"/>
      <c r="F848" s="791"/>
      <c r="G848" s="791"/>
    </row>
    <row r="849" spans="1:7" x14ac:dyDescent="0.35">
      <c r="A849" s="240"/>
      <c r="B849" s="60"/>
      <c r="C849" s="721"/>
      <c r="D849" s="717" t="s">
        <v>855</v>
      </c>
      <c r="E849" s="717"/>
      <c r="F849" s="717"/>
      <c r="G849" s="717"/>
    </row>
    <row r="850" spans="1:7" x14ac:dyDescent="0.35">
      <c r="A850" s="240"/>
      <c r="B850" s="60"/>
      <c r="C850" s="721"/>
      <c r="D850" s="717"/>
      <c r="E850" s="717"/>
      <c r="F850" s="717"/>
      <c r="G850" s="717"/>
    </row>
    <row r="851" spans="1:7" x14ac:dyDescent="0.35">
      <c r="A851" s="240"/>
      <c r="B851" s="60"/>
      <c r="C851" s="721"/>
      <c r="D851" s="717" t="s">
        <v>856</v>
      </c>
      <c r="E851" s="717"/>
      <c r="F851" s="717"/>
      <c r="G851" s="717"/>
    </row>
    <row r="852" spans="1:7" x14ac:dyDescent="0.35">
      <c r="A852" s="240"/>
      <c r="B852" s="60"/>
      <c r="C852" s="312"/>
      <c r="D852" s="717"/>
      <c r="E852" s="717"/>
      <c r="F852" s="717"/>
      <c r="G852" s="717"/>
    </row>
    <row r="853" spans="1:7" x14ac:dyDescent="0.35">
      <c r="A853" s="240" t="s">
        <v>857</v>
      </c>
      <c r="B853" s="60"/>
      <c r="C853" s="721" t="s">
        <v>858</v>
      </c>
      <c r="D853" s="791" t="s">
        <v>859</v>
      </c>
      <c r="E853" s="791"/>
      <c r="F853" s="791"/>
      <c r="G853" s="791"/>
    </row>
    <row r="854" spans="1:7" x14ac:dyDescent="0.35">
      <c r="A854" s="240"/>
      <c r="B854" s="60"/>
      <c r="C854" s="721"/>
      <c r="D854" s="791" t="s">
        <v>860</v>
      </c>
      <c r="E854" s="791"/>
      <c r="F854" s="791"/>
      <c r="G854" s="791"/>
    </row>
    <row r="855" spans="1:7" x14ac:dyDescent="0.35">
      <c r="A855" s="240"/>
      <c r="B855" s="60"/>
      <c r="C855" s="721"/>
      <c r="D855" s="777" t="s">
        <v>861</v>
      </c>
      <c r="E855" s="777"/>
      <c r="F855" s="777"/>
      <c r="G855" s="777"/>
    </row>
    <row r="856" spans="1:7" x14ac:dyDescent="0.35">
      <c r="A856" s="240"/>
      <c r="B856" s="60"/>
      <c r="C856" s="721"/>
      <c r="D856" s="777" t="s">
        <v>862</v>
      </c>
      <c r="E856" s="777"/>
      <c r="F856" s="777"/>
      <c r="G856" s="777"/>
    </row>
    <row r="857" spans="1:7" x14ac:dyDescent="0.35">
      <c r="A857" s="240" t="s">
        <v>863</v>
      </c>
      <c r="B857" s="255" t="s">
        <v>864</v>
      </c>
      <c r="C857" s="312"/>
      <c r="D857" s="128"/>
      <c r="E857" s="128"/>
      <c r="F857" s="241"/>
      <c r="G857" s="241"/>
    </row>
    <row r="858" spans="1:7" x14ac:dyDescent="0.35">
      <c r="A858" s="240" t="s">
        <v>865</v>
      </c>
      <c r="B858" s="60"/>
      <c r="C858" s="312" t="s">
        <v>866</v>
      </c>
      <c r="D858" s="717" t="s">
        <v>867</v>
      </c>
      <c r="E858" s="717"/>
      <c r="F858" s="717"/>
      <c r="G858" s="717"/>
    </row>
    <row r="859" spans="1:7" x14ac:dyDescent="0.35">
      <c r="A859" s="240"/>
      <c r="B859" s="60"/>
      <c r="C859" s="312"/>
      <c r="D859" s="717"/>
      <c r="E859" s="717"/>
      <c r="F859" s="717"/>
      <c r="G859" s="717"/>
    </row>
    <row r="860" spans="1:7" x14ac:dyDescent="0.35">
      <c r="A860" s="240"/>
      <c r="B860" s="60"/>
      <c r="C860" s="312"/>
      <c r="D860" s="777" t="s">
        <v>868</v>
      </c>
      <c r="E860" s="777"/>
      <c r="F860" s="777"/>
      <c r="G860" s="777"/>
    </row>
    <row r="861" spans="1:7" x14ac:dyDescent="0.35">
      <c r="A861" s="240"/>
      <c r="B861" s="60"/>
      <c r="C861" s="312"/>
      <c r="D861" s="777" t="s">
        <v>869</v>
      </c>
      <c r="E861" s="777"/>
      <c r="F861" s="777"/>
      <c r="G861" s="777"/>
    </row>
    <row r="862" spans="1:7" x14ac:dyDescent="0.35">
      <c r="A862" s="240" t="s">
        <v>870</v>
      </c>
      <c r="B862" s="60"/>
      <c r="C862" s="721" t="s">
        <v>871</v>
      </c>
      <c r="D862" s="717" t="s">
        <v>872</v>
      </c>
      <c r="E862" s="717"/>
      <c r="F862" s="717"/>
      <c r="G862" s="717"/>
    </row>
    <row r="863" spans="1:7" x14ac:dyDescent="0.35">
      <c r="A863" s="240"/>
      <c r="B863" s="60"/>
      <c r="C863" s="721"/>
      <c r="D863" s="717"/>
      <c r="E863" s="717"/>
      <c r="F863" s="717"/>
      <c r="G863" s="717"/>
    </row>
    <row r="864" spans="1:7" x14ac:dyDescent="0.35">
      <c r="A864" s="240"/>
      <c r="B864" s="60"/>
      <c r="C864" s="721"/>
      <c r="D864" s="717" t="s">
        <v>873</v>
      </c>
      <c r="E864" s="717"/>
      <c r="F864" s="717"/>
      <c r="G864" s="717"/>
    </row>
    <row r="865" spans="1:7" x14ac:dyDescent="0.35">
      <c r="A865" s="240"/>
      <c r="B865" s="60"/>
      <c r="C865" s="721"/>
      <c r="D865" s="717"/>
      <c r="E865" s="717"/>
      <c r="F865" s="717"/>
      <c r="G865" s="717"/>
    </row>
    <row r="866" spans="1:7" x14ac:dyDescent="0.35">
      <c r="A866" s="240"/>
      <c r="B866" s="60"/>
      <c r="C866" s="721"/>
      <c r="D866" s="717"/>
      <c r="E866" s="717"/>
      <c r="F866" s="717"/>
      <c r="G866" s="717"/>
    </row>
    <row r="867" spans="1:7" x14ac:dyDescent="0.35">
      <c r="A867" s="240"/>
      <c r="B867" s="60"/>
      <c r="C867" s="721"/>
      <c r="D867" s="717" t="s">
        <v>874</v>
      </c>
      <c r="E867" s="717"/>
      <c r="F867" s="717"/>
      <c r="G867" s="717"/>
    </row>
    <row r="868" spans="1:7" x14ac:dyDescent="0.35">
      <c r="A868" s="240"/>
      <c r="B868" s="60"/>
      <c r="C868" s="721"/>
      <c r="D868" s="717"/>
      <c r="E868" s="717"/>
      <c r="F868" s="717"/>
      <c r="G868" s="717"/>
    </row>
    <row r="869" spans="1:7" x14ac:dyDescent="0.35">
      <c r="A869" s="240" t="s">
        <v>875</v>
      </c>
      <c r="B869" s="60"/>
      <c r="C869" s="721" t="s">
        <v>876</v>
      </c>
      <c r="D869" s="717" t="s">
        <v>877</v>
      </c>
      <c r="E869" s="717"/>
      <c r="F869" s="717"/>
      <c r="G869" s="717"/>
    </row>
    <row r="870" spans="1:7" x14ac:dyDescent="0.35">
      <c r="A870" s="240"/>
      <c r="B870" s="60"/>
      <c r="C870" s="721"/>
      <c r="D870" s="717"/>
      <c r="E870" s="717"/>
      <c r="F870" s="717"/>
      <c r="G870" s="717"/>
    </row>
    <row r="871" spans="1:7" x14ac:dyDescent="0.35">
      <c r="A871" s="240"/>
      <c r="B871" s="60"/>
      <c r="C871" s="721"/>
      <c r="D871" s="717" t="s">
        <v>878</v>
      </c>
      <c r="E871" s="717"/>
      <c r="F871" s="717"/>
      <c r="G871" s="717"/>
    </row>
    <row r="872" spans="1:7" x14ac:dyDescent="0.35">
      <c r="A872" s="240"/>
      <c r="B872" s="60"/>
      <c r="C872" s="721"/>
      <c r="D872" s="717"/>
      <c r="E872" s="717"/>
      <c r="F872" s="717"/>
      <c r="G872" s="717"/>
    </row>
    <row r="873" spans="1:7" x14ac:dyDescent="0.35">
      <c r="A873" s="240"/>
      <c r="B873" s="60"/>
      <c r="C873" s="721"/>
      <c r="D873" s="717"/>
      <c r="E873" s="717"/>
      <c r="F873" s="717"/>
      <c r="G873" s="717"/>
    </row>
    <row r="874" spans="1:7" x14ac:dyDescent="0.35">
      <c r="A874" s="240"/>
      <c r="B874" s="60"/>
      <c r="C874" s="721"/>
      <c r="D874" s="717" t="s">
        <v>874</v>
      </c>
      <c r="E874" s="717"/>
      <c r="F874" s="717"/>
      <c r="G874" s="717"/>
    </row>
    <row r="875" spans="1:7" x14ac:dyDescent="0.35">
      <c r="A875" s="240"/>
      <c r="B875" s="60"/>
      <c r="C875" s="721"/>
      <c r="D875" s="717"/>
      <c r="E875" s="717"/>
      <c r="F875" s="717"/>
      <c r="G875" s="717"/>
    </row>
    <row r="876" spans="1:7" x14ac:dyDescent="0.35">
      <c r="A876" s="240" t="s">
        <v>879</v>
      </c>
      <c r="B876" s="255" t="s">
        <v>880</v>
      </c>
      <c r="C876" s="312"/>
      <c r="D876" s="128"/>
      <c r="E876" s="128"/>
      <c r="F876" s="241"/>
      <c r="G876" s="241"/>
    </row>
    <row r="877" spans="1:7" x14ac:dyDescent="0.35">
      <c r="A877" s="240" t="s">
        <v>881</v>
      </c>
      <c r="B877" s="60"/>
      <c r="C877" s="721" t="s">
        <v>882</v>
      </c>
      <c r="D877" s="717" t="s">
        <v>883</v>
      </c>
      <c r="E877" s="717"/>
      <c r="F877" s="717"/>
      <c r="G877" s="717"/>
    </row>
    <row r="878" spans="1:7" x14ac:dyDescent="0.35">
      <c r="A878" s="240"/>
      <c r="B878" s="60"/>
      <c r="C878" s="721"/>
      <c r="D878" s="717"/>
      <c r="E878" s="717"/>
      <c r="F878" s="717"/>
      <c r="G878" s="717"/>
    </row>
    <row r="879" spans="1:7" x14ac:dyDescent="0.35">
      <c r="A879" s="240" t="s">
        <v>884</v>
      </c>
      <c r="B879" s="60"/>
      <c r="C879" s="312" t="s">
        <v>885</v>
      </c>
      <c r="D879" s="717" t="s">
        <v>886</v>
      </c>
      <c r="E879" s="717"/>
      <c r="F879" s="717"/>
      <c r="G879" s="717"/>
    </row>
    <row r="880" spans="1:7" x14ac:dyDescent="0.35">
      <c r="A880" s="240"/>
      <c r="B880" s="60"/>
      <c r="C880" s="312"/>
      <c r="D880" s="717" t="s">
        <v>887</v>
      </c>
      <c r="E880" s="717"/>
      <c r="F880" s="717"/>
      <c r="G880" s="717"/>
    </row>
    <row r="881" spans="1:7" x14ac:dyDescent="0.35">
      <c r="A881" s="240"/>
      <c r="B881" s="60"/>
      <c r="C881" s="312"/>
      <c r="D881" s="717"/>
      <c r="E881" s="717"/>
      <c r="F881" s="717"/>
      <c r="G881" s="717"/>
    </row>
    <row r="882" spans="1:7" x14ac:dyDescent="0.35">
      <c r="A882" s="240"/>
      <c r="B882" s="60"/>
      <c r="C882" s="312"/>
      <c r="D882" s="791" t="s">
        <v>888</v>
      </c>
      <c r="E882" s="791"/>
      <c r="F882" s="791"/>
      <c r="G882" s="791"/>
    </row>
    <row r="883" spans="1:7" x14ac:dyDescent="0.35">
      <c r="A883" s="240" t="s">
        <v>889</v>
      </c>
      <c r="B883" s="60"/>
      <c r="C883" s="721" t="s">
        <v>890</v>
      </c>
      <c r="D883" s="717" t="s">
        <v>891</v>
      </c>
      <c r="E883" s="717"/>
      <c r="F883" s="717"/>
      <c r="G883" s="717"/>
    </row>
    <row r="884" spans="1:7" x14ac:dyDescent="0.35">
      <c r="A884" s="240"/>
      <c r="B884" s="60"/>
      <c r="C884" s="721"/>
      <c r="D884" s="717"/>
      <c r="E884" s="717"/>
      <c r="F884" s="717"/>
      <c r="G884" s="717"/>
    </row>
    <row r="885" spans="1:7" x14ac:dyDescent="0.35">
      <c r="A885" s="240"/>
      <c r="B885" s="60"/>
      <c r="C885" s="721"/>
      <c r="D885" s="777" t="s">
        <v>892</v>
      </c>
      <c r="E885" s="777"/>
      <c r="F885" s="777"/>
      <c r="G885" s="777"/>
    </row>
    <row r="886" spans="1:7" x14ac:dyDescent="0.35">
      <c r="A886" s="240"/>
      <c r="B886" s="60"/>
      <c r="C886" s="721"/>
      <c r="D886" s="777" t="s">
        <v>893</v>
      </c>
      <c r="E886" s="777"/>
      <c r="F886" s="777"/>
      <c r="G886" s="777"/>
    </row>
    <row r="887" spans="1:7" x14ac:dyDescent="0.35">
      <c r="A887" s="240"/>
      <c r="B887" s="60"/>
      <c r="C887" s="312"/>
      <c r="D887" s="791" t="s">
        <v>894</v>
      </c>
      <c r="E887" s="791"/>
      <c r="F887" s="791"/>
      <c r="G887" s="791" t="s">
        <v>894</v>
      </c>
    </row>
    <row r="888" spans="1:7" x14ac:dyDescent="0.35">
      <c r="A888" s="240" t="s">
        <v>895</v>
      </c>
      <c r="B888" s="60"/>
      <c r="C888" s="721" t="s">
        <v>896</v>
      </c>
      <c r="D888" s="717" t="s">
        <v>897</v>
      </c>
      <c r="E888" s="717"/>
      <c r="F888" s="717"/>
      <c r="G888" s="717"/>
    </row>
    <row r="889" spans="1:7" x14ac:dyDescent="0.35">
      <c r="A889" s="240"/>
      <c r="B889" s="60"/>
      <c r="C889" s="721"/>
      <c r="D889" s="717"/>
      <c r="E889" s="717"/>
      <c r="F889" s="717"/>
      <c r="G889" s="717"/>
    </row>
    <row r="890" spans="1:7" x14ac:dyDescent="0.35">
      <c r="A890" s="240" t="s">
        <v>898</v>
      </c>
      <c r="B890" s="60"/>
      <c r="C890" s="721" t="s">
        <v>899</v>
      </c>
      <c r="D890" s="717" t="s">
        <v>900</v>
      </c>
      <c r="E890" s="717"/>
      <c r="F890" s="717"/>
      <c r="G890" s="717"/>
    </row>
    <row r="891" spans="1:7" x14ac:dyDescent="0.35">
      <c r="A891" s="240"/>
      <c r="B891" s="60"/>
      <c r="C891" s="721"/>
      <c r="D891" s="328"/>
      <c r="E891" s="328"/>
      <c r="F891" s="328"/>
      <c r="G891" s="328"/>
    </row>
    <row r="892" spans="1:7" x14ac:dyDescent="0.35">
      <c r="A892" s="240" t="s">
        <v>901</v>
      </c>
      <c r="B892" s="60"/>
      <c r="C892" s="312" t="s">
        <v>902</v>
      </c>
      <c r="D892" s="717" t="s">
        <v>903</v>
      </c>
      <c r="E892" s="717"/>
      <c r="F892" s="717"/>
      <c r="G892" s="717"/>
    </row>
    <row r="893" spans="1:7" x14ac:dyDescent="0.35">
      <c r="A893" s="240"/>
      <c r="B893" s="60"/>
      <c r="C893" s="312"/>
      <c r="D893" s="717"/>
      <c r="E893" s="717"/>
      <c r="F893" s="717"/>
      <c r="G893" s="717"/>
    </row>
    <row r="894" spans="1:7" x14ac:dyDescent="0.35">
      <c r="A894" s="240"/>
      <c r="B894" s="60"/>
      <c r="C894" s="312"/>
      <c r="D894" s="717"/>
      <c r="E894" s="717"/>
      <c r="F894" s="717"/>
      <c r="G894" s="717"/>
    </row>
    <row r="895" spans="1:7" x14ac:dyDescent="0.35">
      <c r="A895" s="240" t="s">
        <v>904</v>
      </c>
      <c r="B895" s="255" t="s">
        <v>905</v>
      </c>
      <c r="C895" s="312"/>
      <c r="D895" s="128"/>
      <c r="E895" s="128"/>
      <c r="F895" s="241"/>
      <c r="G895" s="241"/>
    </row>
    <row r="896" spans="1:7" x14ac:dyDescent="0.35">
      <c r="A896" s="240" t="s">
        <v>906</v>
      </c>
      <c r="B896" s="60"/>
      <c r="C896" s="721" t="s">
        <v>907</v>
      </c>
      <c r="D896" s="718" t="s">
        <v>908</v>
      </c>
      <c r="E896" s="718"/>
      <c r="F896" s="718"/>
      <c r="G896" s="718"/>
    </row>
    <row r="897" spans="1:7" x14ac:dyDescent="0.35">
      <c r="A897" s="240"/>
      <c r="B897" s="60"/>
      <c r="C897" s="721"/>
      <c r="D897" s="718"/>
      <c r="E897" s="718"/>
      <c r="F897" s="718"/>
      <c r="G897" s="718"/>
    </row>
    <row r="898" spans="1:7" x14ac:dyDescent="0.35">
      <c r="A898" s="240" t="s">
        <v>909</v>
      </c>
      <c r="B898" s="60"/>
      <c r="C898" s="721" t="s">
        <v>910</v>
      </c>
      <c r="D898" s="718" t="s">
        <v>911</v>
      </c>
      <c r="E898" s="718"/>
      <c r="F898" s="718"/>
      <c r="G898" s="718"/>
    </row>
    <row r="899" spans="1:7" x14ac:dyDescent="0.35">
      <c r="A899" s="240"/>
      <c r="B899" s="60"/>
      <c r="C899" s="721"/>
      <c r="D899" s="718"/>
      <c r="E899" s="718"/>
      <c r="F899" s="718"/>
      <c r="G899" s="718"/>
    </row>
    <row r="900" spans="1:7" x14ac:dyDescent="0.35">
      <c r="A900" s="240"/>
      <c r="B900" s="60"/>
      <c r="C900" s="721"/>
      <c r="D900" s="718" t="s">
        <v>912</v>
      </c>
      <c r="E900" s="718"/>
      <c r="F900" s="718"/>
      <c r="G900" s="718"/>
    </row>
    <row r="901" spans="1:7" x14ac:dyDescent="0.35">
      <c r="A901" s="240"/>
      <c r="B901" s="60"/>
      <c r="C901" s="721"/>
      <c r="D901" s="718"/>
      <c r="E901" s="718"/>
      <c r="F901" s="718"/>
      <c r="G901" s="718"/>
    </row>
    <row r="902" spans="1:7" ht="9" customHeight="1" x14ac:dyDescent="0.35">
      <c r="A902" s="240"/>
      <c r="B902" s="60"/>
      <c r="C902" s="721"/>
      <c r="D902" s="718"/>
      <c r="E902" s="718"/>
      <c r="F902" s="718"/>
      <c r="G902" s="718"/>
    </row>
    <row r="903" spans="1:7" x14ac:dyDescent="0.35">
      <c r="A903" s="240" t="s">
        <v>913</v>
      </c>
      <c r="B903" s="60"/>
      <c r="C903" s="721" t="s">
        <v>914</v>
      </c>
      <c r="D903" s="717" t="s">
        <v>915</v>
      </c>
      <c r="E903" s="717"/>
      <c r="F903" s="717"/>
      <c r="G903" s="717"/>
    </row>
    <row r="904" spans="1:7" x14ac:dyDescent="0.35">
      <c r="A904" s="240"/>
      <c r="B904" s="60"/>
      <c r="C904" s="721"/>
      <c r="D904" s="717"/>
      <c r="E904" s="717"/>
      <c r="F904" s="717"/>
      <c r="G904" s="717"/>
    </row>
    <row r="905" spans="1:7" x14ac:dyDescent="0.35">
      <c r="A905" s="240"/>
      <c r="B905" s="60"/>
      <c r="C905" s="721"/>
      <c r="D905" s="772" t="s">
        <v>916</v>
      </c>
      <c r="E905" s="772"/>
      <c r="F905" s="772"/>
      <c r="G905" s="772"/>
    </row>
    <row r="906" spans="1:7" x14ac:dyDescent="0.35">
      <c r="A906" s="240"/>
      <c r="B906" s="60"/>
      <c r="C906" s="721"/>
      <c r="D906" s="772" t="s">
        <v>917</v>
      </c>
      <c r="E906" s="772"/>
      <c r="F906" s="772"/>
      <c r="G906" s="772"/>
    </row>
    <row r="907" spans="1:7" x14ac:dyDescent="0.35">
      <c r="A907" s="240"/>
      <c r="B907" s="60"/>
      <c r="C907" s="721"/>
      <c r="D907" s="772"/>
      <c r="E907" s="772"/>
      <c r="F907" s="772"/>
      <c r="G907" s="772"/>
    </row>
    <row r="908" spans="1:7" x14ac:dyDescent="0.35">
      <c r="A908" s="240"/>
      <c r="B908" s="60"/>
      <c r="C908" s="721"/>
      <c r="D908" s="772" t="s">
        <v>918</v>
      </c>
      <c r="E908" s="772"/>
      <c r="F908" s="772"/>
      <c r="G908" s="772"/>
    </row>
    <row r="909" spans="1:7" x14ac:dyDescent="0.35">
      <c r="A909" s="240"/>
      <c r="B909" s="60"/>
      <c r="C909" s="721"/>
      <c r="D909" s="772" t="s">
        <v>919</v>
      </c>
      <c r="E909" s="772"/>
      <c r="F909" s="772"/>
      <c r="G909" s="772"/>
    </row>
    <row r="910" spans="1:7" x14ac:dyDescent="0.35">
      <c r="A910" s="240"/>
      <c r="B910" s="60"/>
      <c r="C910" s="721"/>
      <c r="D910" s="772"/>
      <c r="E910" s="772"/>
      <c r="F910" s="772"/>
      <c r="G910" s="772"/>
    </row>
    <row r="911" spans="1:7" x14ac:dyDescent="0.35">
      <c r="A911" s="240"/>
      <c r="B911" s="60"/>
      <c r="C911" s="721"/>
      <c r="D911" s="772" t="s">
        <v>920</v>
      </c>
      <c r="E911" s="772"/>
      <c r="F911" s="772"/>
      <c r="G911" s="772"/>
    </row>
    <row r="912" spans="1:7" x14ac:dyDescent="0.35">
      <c r="A912" s="240"/>
      <c r="B912" s="60"/>
      <c r="C912" s="721"/>
      <c r="D912" s="772" t="s">
        <v>921</v>
      </c>
      <c r="E912" s="772"/>
      <c r="F912" s="772"/>
      <c r="G912" s="772"/>
    </row>
    <row r="913" spans="1:7" x14ac:dyDescent="0.35">
      <c r="A913" s="240" t="s">
        <v>922</v>
      </c>
      <c r="B913" s="60"/>
      <c r="C913" s="721" t="s">
        <v>923</v>
      </c>
      <c r="D913" s="717" t="s">
        <v>924</v>
      </c>
      <c r="E913" s="717"/>
      <c r="F913" s="717"/>
      <c r="G913" s="717"/>
    </row>
    <row r="914" spans="1:7" x14ac:dyDescent="0.35">
      <c r="A914" s="240"/>
      <c r="B914" s="60"/>
      <c r="C914" s="721"/>
      <c r="D914" s="772" t="s">
        <v>916</v>
      </c>
      <c r="E914" s="772"/>
      <c r="F914" s="772"/>
      <c r="G914" s="772"/>
    </row>
    <row r="915" spans="1:7" x14ac:dyDescent="0.35">
      <c r="A915" s="240"/>
      <c r="B915" s="60"/>
      <c r="C915" s="721"/>
      <c r="D915" s="772" t="s">
        <v>917</v>
      </c>
      <c r="E915" s="772"/>
      <c r="F915" s="772"/>
      <c r="G915" s="772"/>
    </row>
    <row r="916" spans="1:7" x14ac:dyDescent="0.35">
      <c r="A916" s="240"/>
      <c r="B916" s="60"/>
      <c r="C916" s="721"/>
      <c r="D916" s="772"/>
      <c r="E916" s="772"/>
      <c r="F916" s="772"/>
      <c r="G916" s="772"/>
    </row>
    <row r="917" spans="1:7" x14ac:dyDescent="0.35">
      <c r="A917" s="240"/>
      <c r="B917" s="60"/>
      <c r="C917" s="721"/>
      <c r="D917" s="772" t="s">
        <v>918</v>
      </c>
      <c r="E917" s="772"/>
      <c r="F917" s="772"/>
      <c r="G917" s="772"/>
    </row>
    <row r="918" spans="1:7" x14ac:dyDescent="0.35">
      <c r="A918" s="240"/>
      <c r="B918" s="60"/>
      <c r="C918" s="721"/>
      <c r="D918" s="772" t="s">
        <v>925</v>
      </c>
      <c r="E918" s="772"/>
      <c r="F918" s="772"/>
      <c r="G918" s="772"/>
    </row>
    <row r="919" spans="1:7" x14ac:dyDescent="0.35">
      <c r="A919" s="240"/>
      <c r="B919" s="60"/>
      <c r="C919" s="721"/>
      <c r="D919" s="772" t="s">
        <v>920</v>
      </c>
      <c r="E919" s="772"/>
      <c r="F919" s="772"/>
      <c r="G919" s="772"/>
    </row>
    <row r="920" spans="1:7" x14ac:dyDescent="0.35">
      <c r="A920" s="240"/>
      <c r="B920" s="60"/>
      <c r="C920" s="721"/>
      <c r="D920" s="772" t="s">
        <v>921</v>
      </c>
      <c r="E920" s="772"/>
      <c r="F920" s="772"/>
      <c r="G920" s="772"/>
    </row>
    <row r="921" spans="1:7" x14ac:dyDescent="0.35">
      <c r="A921" s="240" t="s">
        <v>926</v>
      </c>
      <c r="B921" s="60"/>
      <c r="C921" s="721" t="s">
        <v>927</v>
      </c>
      <c r="D921" s="717" t="s">
        <v>924</v>
      </c>
      <c r="E921" s="717"/>
      <c r="F921" s="717"/>
      <c r="G921" s="717"/>
    </row>
    <row r="922" spans="1:7" x14ac:dyDescent="0.35">
      <c r="A922" s="240"/>
      <c r="B922" s="60"/>
      <c r="C922" s="721"/>
      <c r="D922" s="772" t="s">
        <v>916</v>
      </c>
      <c r="E922" s="772"/>
      <c r="F922" s="772"/>
      <c r="G922" s="772"/>
    </row>
    <row r="923" spans="1:7" x14ac:dyDescent="0.35">
      <c r="A923" s="240"/>
      <c r="B923" s="60"/>
      <c r="C923" s="721"/>
      <c r="D923" s="772" t="s">
        <v>917</v>
      </c>
      <c r="E923" s="772"/>
      <c r="F923" s="772"/>
      <c r="G923" s="772"/>
    </row>
    <row r="924" spans="1:7" x14ac:dyDescent="0.35">
      <c r="A924" s="240"/>
      <c r="B924" s="60"/>
      <c r="C924" s="721"/>
      <c r="D924" s="772"/>
      <c r="E924" s="772"/>
      <c r="F924" s="772"/>
      <c r="G924" s="772"/>
    </row>
    <row r="925" spans="1:7" x14ac:dyDescent="0.35">
      <c r="A925" s="240"/>
      <c r="B925" s="60"/>
      <c r="C925" s="721"/>
      <c r="D925" s="772" t="s">
        <v>918</v>
      </c>
      <c r="E925" s="772"/>
      <c r="F925" s="772"/>
      <c r="G925" s="772"/>
    </row>
    <row r="926" spans="1:7" x14ac:dyDescent="0.35">
      <c r="A926" s="240"/>
      <c r="B926" s="60"/>
      <c r="C926" s="721"/>
      <c r="D926" s="772" t="s">
        <v>925</v>
      </c>
      <c r="E926" s="772"/>
      <c r="F926" s="772"/>
      <c r="G926" s="772"/>
    </row>
    <row r="927" spans="1:7" x14ac:dyDescent="0.35">
      <c r="A927" s="240"/>
      <c r="B927" s="60"/>
      <c r="C927" s="721"/>
      <c r="D927" s="772" t="s">
        <v>920</v>
      </c>
      <c r="E927" s="772"/>
      <c r="F927" s="772"/>
      <c r="G927" s="772"/>
    </row>
    <row r="928" spans="1:7" x14ac:dyDescent="0.35">
      <c r="A928" s="240"/>
      <c r="B928" s="60"/>
      <c r="C928" s="721"/>
      <c r="D928" s="772" t="s">
        <v>921</v>
      </c>
      <c r="E928" s="772"/>
      <c r="F928" s="772"/>
      <c r="G928" s="772"/>
    </row>
    <row r="929" spans="1:7" x14ac:dyDescent="0.35">
      <c r="A929" s="240"/>
      <c r="B929" s="60"/>
      <c r="C929" s="721"/>
      <c r="D929" s="717"/>
      <c r="E929" s="717"/>
      <c r="F929" s="717"/>
      <c r="G929" s="717"/>
    </row>
    <row r="930" spans="1:7" x14ac:dyDescent="0.35">
      <c r="A930" s="240"/>
      <c r="B930" s="60"/>
      <c r="C930" s="721"/>
      <c r="D930" s="791" t="s">
        <v>928</v>
      </c>
      <c r="E930" s="791"/>
      <c r="F930" s="791"/>
      <c r="G930" s="791"/>
    </row>
    <row r="931" spans="1:7" x14ac:dyDescent="0.35">
      <c r="A931" s="240" t="s">
        <v>929</v>
      </c>
      <c r="B931" s="255" t="s">
        <v>930</v>
      </c>
      <c r="C931" s="312"/>
      <c r="D931" s="128"/>
      <c r="E931" s="128"/>
      <c r="F931" s="241"/>
      <c r="G931" s="241"/>
    </row>
    <row r="932" spans="1:7" x14ac:dyDescent="0.35">
      <c r="A932" s="240" t="s">
        <v>931</v>
      </c>
      <c r="B932" s="60"/>
      <c r="C932" s="312" t="s">
        <v>665</v>
      </c>
      <c r="D932" s="717" t="s">
        <v>932</v>
      </c>
      <c r="E932" s="717"/>
      <c r="F932" s="717"/>
      <c r="G932" s="717"/>
    </row>
    <row r="933" spans="1:7" x14ac:dyDescent="0.35">
      <c r="A933" s="240"/>
      <c r="B933" s="60"/>
      <c r="C933" s="312"/>
      <c r="D933" s="717"/>
      <c r="E933" s="717"/>
      <c r="F933" s="717"/>
      <c r="G933" s="717"/>
    </row>
    <row r="934" spans="1:7" x14ac:dyDescent="0.35">
      <c r="A934" s="240"/>
      <c r="B934" s="60"/>
      <c r="C934" s="312"/>
      <c r="D934" s="717"/>
      <c r="E934" s="717"/>
      <c r="F934" s="717"/>
      <c r="G934" s="717"/>
    </row>
    <row r="935" spans="1:7" x14ac:dyDescent="0.35">
      <c r="A935" s="240"/>
      <c r="B935" s="60"/>
      <c r="C935" s="312"/>
      <c r="D935" s="717"/>
      <c r="E935" s="717"/>
      <c r="F935" s="717"/>
      <c r="G935" s="717"/>
    </row>
    <row r="936" spans="1:7" x14ac:dyDescent="0.35">
      <c r="A936" s="240"/>
      <c r="B936" s="60"/>
      <c r="C936" s="312"/>
      <c r="D936" s="717" t="s">
        <v>933</v>
      </c>
      <c r="E936" s="717"/>
      <c r="F936" s="717"/>
      <c r="G936" s="717"/>
    </row>
    <row r="937" spans="1:7" x14ac:dyDescent="0.35">
      <c r="A937" s="240"/>
      <c r="B937" s="60"/>
      <c r="C937" s="312"/>
      <c r="D937" s="717"/>
      <c r="E937" s="717"/>
      <c r="F937" s="717"/>
      <c r="G937" s="717"/>
    </row>
    <row r="938" spans="1:7" x14ac:dyDescent="0.35">
      <c r="A938" s="240" t="s">
        <v>934</v>
      </c>
      <c r="B938" s="60"/>
      <c r="C938" s="721" t="s">
        <v>935</v>
      </c>
      <c r="D938" s="717" t="s">
        <v>936</v>
      </c>
      <c r="E938" s="717"/>
      <c r="F938" s="717"/>
      <c r="G938" s="717"/>
    </row>
    <row r="939" spans="1:7" x14ac:dyDescent="0.35">
      <c r="A939" s="240"/>
      <c r="B939" s="60"/>
      <c r="C939" s="721"/>
      <c r="D939" s="717"/>
      <c r="E939" s="717"/>
      <c r="F939" s="717"/>
      <c r="G939" s="717"/>
    </row>
    <row r="940" spans="1:7" x14ac:dyDescent="0.35">
      <c r="A940" s="240"/>
      <c r="B940" s="60"/>
      <c r="C940" s="721"/>
      <c r="D940" s="717"/>
      <c r="E940" s="717"/>
      <c r="F940" s="717"/>
      <c r="G940" s="717"/>
    </row>
    <row r="941" spans="1:7" x14ac:dyDescent="0.35">
      <c r="A941" s="240"/>
      <c r="B941" s="60"/>
      <c r="C941" s="721"/>
      <c r="D941" s="717" t="s">
        <v>937</v>
      </c>
      <c r="E941" s="717"/>
      <c r="F941" s="717"/>
      <c r="G941" s="717"/>
    </row>
    <row r="942" spans="1:7" x14ac:dyDescent="0.35">
      <c r="A942" s="240"/>
      <c r="B942" s="60"/>
      <c r="C942" s="312"/>
      <c r="D942" s="717"/>
      <c r="E942" s="717"/>
      <c r="F942" s="717"/>
      <c r="G942" s="717"/>
    </row>
    <row r="943" spans="1:7" x14ac:dyDescent="0.35">
      <c r="A943" s="240" t="s">
        <v>938</v>
      </c>
      <c r="B943" s="60"/>
      <c r="C943" s="312" t="s">
        <v>939</v>
      </c>
      <c r="D943" s="717" t="s">
        <v>940</v>
      </c>
      <c r="E943" s="717"/>
      <c r="F943" s="717"/>
      <c r="G943" s="717"/>
    </row>
    <row r="944" spans="1:7" x14ac:dyDescent="0.35">
      <c r="A944" s="240"/>
      <c r="B944" s="60"/>
      <c r="C944" s="312"/>
      <c r="D944" s="717"/>
      <c r="E944" s="717"/>
      <c r="F944" s="717"/>
      <c r="G944" s="717"/>
    </row>
    <row r="945" spans="1:7" x14ac:dyDescent="0.35">
      <c r="A945" s="240"/>
      <c r="B945" s="60"/>
      <c r="C945" s="312"/>
      <c r="D945" s="791" t="s">
        <v>941</v>
      </c>
      <c r="E945" s="791"/>
      <c r="F945" s="791"/>
      <c r="G945" s="791"/>
    </row>
    <row r="946" spans="1:7" x14ac:dyDescent="0.35">
      <c r="A946" s="240"/>
      <c r="B946" s="60"/>
      <c r="C946" s="312"/>
      <c r="D946" s="717" t="s">
        <v>942</v>
      </c>
      <c r="E946" s="717"/>
      <c r="F946" s="717"/>
      <c r="G946" s="717"/>
    </row>
    <row r="947" spans="1:7" x14ac:dyDescent="0.35">
      <c r="A947" s="240"/>
      <c r="B947" s="60"/>
      <c r="C947" s="312"/>
      <c r="D947" s="717"/>
      <c r="E947" s="717"/>
      <c r="F947" s="717"/>
      <c r="G947" s="717"/>
    </row>
    <row r="948" spans="1:7" x14ac:dyDescent="0.35">
      <c r="A948" s="240" t="s">
        <v>943</v>
      </c>
      <c r="B948" s="60"/>
      <c r="C948" s="721" t="s">
        <v>944</v>
      </c>
      <c r="D948" s="717" t="s">
        <v>945</v>
      </c>
      <c r="E948" s="717"/>
      <c r="F948" s="717"/>
      <c r="G948" s="717"/>
    </row>
    <row r="949" spans="1:7" x14ac:dyDescent="0.35">
      <c r="A949" s="240"/>
      <c r="B949" s="60"/>
      <c r="C949" s="721"/>
      <c r="D949" s="717"/>
      <c r="E949" s="717"/>
      <c r="F949" s="717"/>
      <c r="G949" s="717"/>
    </row>
    <row r="950" spans="1:7" x14ac:dyDescent="0.35">
      <c r="A950" s="240"/>
      <c r="B950" s="60"/>
      <c r="C950" s="312"/>
      <c r="D950" s="789" t="s">
        <v>946</v>
      </c>
      <c r="E950" s="789"/>
      <c r="F950" s="789"/>
      <c r="G950" s="789"/>
    </row>
    <row r="951" spans="1:7" x14ac:dyDescent="0.35">
      <c r="A951" s="240"/>
      <c r="B951" s="60"/>
      <c r="C951" s="312"/>
      <c r="D951" s="777" t="s">
        <v>947</v>
      </c>
      <c r="E951" s="777"/>
      <c r="F951" s="777"/>
      <c r="G951" s="777"/>
    </row>
    <row r="952" spans="1:7" x14ac:dyDescent="0.35">
      <c r="A952" s="240"/>
      <c r="B952" s="60"/>
      <c r="C952" s="312"/>
      <c r="D952" s="777" t="s">
        <v>948</v>
      </c>
      <c r="E952" s="777"/>
      <c r="F952" s="777"/>
      <c r="G952" s="777"/>
    </row>
    <row r="953" spans="1:7" x14ac:dyDescent="0.35">
      <c r="A953" s="240" t="s">
        <v>949</v>
      </c>
      <c r="B953" s="60"/>
      <c r="C953" s="721" t="s">
        <v>950</v>
      </c>
      <c r="D953" s="717" t="s">
        <v>951</v>
      </c>
      <c r="E953" s="717"/>
      <c r="F953" s="717"/>
      <c r="G953" s="717"/>
    </row>
    <row r="954" spans="1:7" x14ac:dyDescent="0.35">
      <c r="A954" s="240"/>
      <c r="B954" s="60"/>
      <c r="C954" s="721"/>
      <c r="D954" s="717"/>
      <c r="E954" s="717"/>
      <c r="F954" s="717"/>
      <c r="G954" s="717"/>
    </row>
    <row r="955" spans="1:7" x14ac:dyDescent="0.35">
      <c r="A955" s="240" t="s">
        <v>952</v>
      </c>
      <c r="B955" s="60"/>
      <c r="C955" s="721" t="s">
        <v>953</v>
      </c>
      <c r="D955" s="717" t="s">
        <v>954</v>
      </c>
      <c r="E955" s="717"/>
      <c r="F955" s="717"/>
      <c r="G955" s="717"/>
    </row>
    <row r="956" spans="1:7" x14ac:dyDescent="0.35">
      <c r="A956" s="240"/>
      <c r="B956" s="60"/>
      <c r="C956" s="721"/>
      <c r="D956" s="717"/>
      <c r="E956" s="717"/>
      <c r="F956" s="717"/>
      <c r="G956" s="717"/>
    </row>
    <row r="957" spans="1:7" x14ac:dyDescent="0.35">
      <c r="A957" s="240"/>
      <c r="B957" s="60"/>
      <c r="C957" s="312"/>
      <c r="D957" s="717" t="s">
        <v>955</v>
      </c>
      <c r="E957" s="717"/>
      <c r="F957" s="717"/>
      <c r="G957" s="717"/>
    </row>
    <row r="958" spans="1:7" x14ac:dyDescent="0.35">
      <c r="A958" s="240"/>
      <c r="B958" s="60"/>
      <c r="C958" s="312"/>
      <c r="D958" s="717"/>
      <c r="E958" s="717"/>
      <c r="F958" s="717"/>
      <c r="G958" s="717"/>
    </row>
    <row r="959" spans="1:7" x14ac:dyDescent="0.35">
      <c r="A959" s="240"/>
      <c r="B959" s="60"/>
      <c r="C959" s="312"/>
      <c r="D959" s="791" t="s">
        <v>956</v>
      </c>
      <c r="E959" s="791"/>
      <c r="F959" s="791"/>
      <c r="G959" s="791"/>
    </row>
    <row r="960" spans="1:7" x14ac:dyDescent="0.35">
      <c r="A960" s="240" t="s">
        <v>957</v>
      </c>
      <c r="B960" s="60"/>
      <c r="C960" s="312" t="s">
        <v>958</v>
      </c>
      <c r="D960" s="791" t="s">
        <v>959</v>
      </c>
      <c r="E960" s="791"/>
      <c r="F960" s="791"/>
      <c r="G960" s="791"/>
    </row>
    <row r="961" spans="1:7" x14ac:dyDescent="0.35">
      <c r="A961" s="240"/>
      <c r="B961" s="60"/>
      <c r="C961" s="312"/>
      <c r="D961" s="791" t="s">
        <v>960</v>
      </c>
      <c r="E961" s="791"/>
      <c r="F961" s="791"/>
      <c r="G961" s="791"/>
    </row>
    <row r="962" spans="1:7" x14ac:dyDescent="0.35">
      <c r="A962" s="240"/>
      <c r="B962" s="60"/>
      <c r="C962" s="312"/>
      <c r="D962" s="791" t="s">
        <v>961</v>
      </c>
      <c r="E962" s="791"/>
      <c r="F962" s="791"/>
      <c r="G962" s="791"/>
    </row>
    <row r="963" spans="1:7" x14ac:dyDescent="0.35">
      <c r="A963" s="240" t="s">
        <v>962</v>
      </c>
      <c r="B963" s="60"/>
      <c r="C963" s="721" t="s">
        <v>963</v>
      </c>
      <c r="D963" s="717" t="s">
        <v>964</v>
      </c>
      <c r="E963" s="717"/>
      <c r="F963" s="717"/>
      <c r="G963" s="717"/>
    </row>
    <row r="964" spans="1:7" x14ac:dyDescent="0.35">
      <c r="A964" s="240"/>
      <c r="B964" s="60"/>
      <c r="C964" s="721"/>
      <c r="D964" s="717"/>
      <c r="E964" s="717"/>
      <c r="F964" s="717"/>
      <c r="G964" s="717"/>
    </row>
    <row r="965" spans="1:7" x14ac:dyDescent="0.35">
      <c r="A965" s="240"/>
      <c r="B965" s="60"/>
      <c r="C965" s="721"/>
      <c r="D965" s="791" t="s">
        <v>965</v>
      </c>
      <c r="E965" s="791"/>
      <c r="F965" s="791"/>
      <c r="G965" s="791"/>
    </row>
    <row r="966" spans="1:7" x14ac:dyDescent="0.35">
      <c r="A966" s="240"/>
      <c r="B966" s="60"/>
      <c r="C966" s="721"/>
      <c r="D966" s="777" t="s">
        <v>916</v>
      </c>
      <c r="E966" s="777"/>
      <c r="F966" s="777"/>
      <c r="G966" s="777"/>
    </row>
    <row r="967" spans="1:7" x14ac:dyDescent="0.35">
      <c r="A967" s="240"/>
      <c r="B967" s="60"/>
      <c r="C967" s="721"/>
      <c r="D967" s="777" t="s">
        <v>918</v>
      </c>
      <c r="E967" s="777"/>
      <c r="F967" s="777"/>
      <c r="G967" s="777"/>
    </row>
    <row r="968" spans="1:7" x14ac:dyDescent="0.35">
      <c r="A968" s="240"/>
      <c r="B968" s="60"/>
      <c r="C968" s="721"/>
      <c r="D968" s="777" t="s">
        <v>966</v>
      </c>
      <c r="E968" s="777"/>
      <c r="F968" s="777"/>
      <c r="G968" s="777"/>
    </row>
    <row r="969" spans="1:7" x14ac:dyDescent="0.35">
      <c r="A969" s="240"/>
      <c r="B969" s="60"/>
      <c r="C969" s="721"/>
      <c r="D969" s="777" t="s">
        <v>921</v>
      </c>
      <c r="E969" s="777"/>
      <c r="F969" s="777"/>
      <c r="G969" s="777"/>
    </row>
    <row r="970" spans="1:7" x14ac:dyDescent="0.35">
      <c r="A970" s="240"/>
      <c r="B970" s="60"/>
      <c r="C970" s="721"/>
      <c r="D970" s="791" t="s">
        <v>967</v>
      </c>
      <c r="E970" s="791"/>
      <c r="F970" s="791"/>
      <c r="G970" s="791"/>
    </row>
    <row r="971" spans="1:7" x14ac:dyDescent="0.35">
      <c r="A971" s="240"/>
      <c r="B971" s="60"/>
      <c r="C971" s="721"/>
      <c r="D971" s="791" t="s">
        <v>968</v>
      </c>
      <c r="E971" s="791"/>
      <c r="F971" s="791"/>
      <c r="G971" s="791"/>
    </row>
    <row r="972" spans="1:7" x14ac:dyDescent="0.35">
      <c r="A972" s="240" t="s">
        <v>969</v>
      </c>
      <c r="B972" s="60"/>
      <c r="C972" s="721" t="s">
        <v>970</v>
      </c>
      <c r="D972" s="791" t="s">
        <v>971</v>
      </c>
      <c r="E972" s="791"/>
      <c r="F972" s="791"/>
      <c r="G972" s="791"/>
    </row>
    <row r="973" spans="1:7" x14ac:dyDescent="0.35">
      <c r="A973" s="240"/>
      <c r="B973" s="60"/>
      <c r="C973" s="721"/>
      <c r="D973" s="791" t="s">
        <v>972</v>
      </c>
      <c r="E973" s="791"/>
      <c r="F973" s="791"/>
      <c r="G973" s="791"/>
    </row>
    <row r="974" spans="1:7" x14ac:dyDescent="0.35">
      <c r="A974" s="240"/>
      <c r="B974" s="60"/>
      <c r="C974" s="721"/>
      <c r="D974" s="791" t="s">
        <v>973</v>
      </c>
      <c r="E974" s="791"/>
      <c r="F974" s="791"/>
      <c r="G974" s="791"/>
    </row>
    <row r="975" spans="1:7" x14ac:dyDescent="0.35">
      <c r="A975" s="240" t="s">
        <v>974</v>
      </c>
      <c r="B975" s="60"/>
      <c r="C975" s="721" t="s">
        <v>975</v>
      </c>
      <c r="D975" s="717" t="s">
        <v>976</v>
      </c>
      <c r="E975" s="717"/>
      <c r="F975" s="717"/>
      <c r="G975" s="717"/>
    </row>
    <row r="976" spans="1:7" x14ac:dyDescent="0.35">
      <c r="A976" s="240"/>
      <c r="B976" s="60"/>
      <c r="C976" s="721"/>
      <c r="D976" s="717"/>
      <c r="E976" s="717"/>
      <c r="F976" s="717"/>
      <c r="G976" s="717"/>
    </row>
    <row r="977" spans="1:7" x14ac:dyDescent="0.35">
      <c r="A977" s="240"/>
      <c r="B977" s="60"/>
      <c r="C977" s="721"/>
      <c r="D977" s="791" t="s">
        <v>977</v>
      </c>
      <c r="E977" s="791"/>
      <c r="F977" s="791"/>
      <c r="G977" s="791"/>
    </row>
    <row r="978" spans="1:7" x14ac:dyDescent="0.35">
      <c r="A978" s="240"/>
      <c r="B978" s="60"/>
      <c r="C978" s="721"/>
      <c r="D978" s="791" t="s">
        <v>978</v>
      </c>
      <c r="E978" s="791"/>
      <c r="F978" s="791"/>
      <c r="G978" s="791"/>
    </row>
    <row r="979" spans="1:7" x14ac:dyDescent="0.35">
      <c r="A979" s="240"/>
      <c r="B979" s="60"/>
      <c r="C979" s="721"/>
      <c r="D979" s="791" t="s">
        <v>979</v>
      </c>
      <c r="E979" s="791"/>
      <c r="F979" s="791"/>
      <c r="G979" s="791"/>
    </row>
    <row r="980" spans="1:7" x14ac:dyDescent="0.35">
      <c r="A980" s="240"/>
      <c r="B980" s="60"/>
      <c r="C980" s="721"/>
      <c r="D980" s="791" t="s">
        <v>980</v>
      </c>
      <c r="E980" s="791"/>
      <c r="F980" s="791"/>
      <c r="G980" s="791"/>
    </row>
    <row r="981" spans="1:7" x14ac:dyDescent="0.35">
      <c r="A981" s="240"/>
      <c r="B981" s="60"/>
      <c r="C981" s="721"/>
      <c r="D981" s="791" t="s">
        <v>981</v>
      </c>
      <c r="E981" s="791"/>
      <c r="F981" s="791"/>
      <c r="G981" s="791"/>
    </row>
    <row r="982" spans="1:7" x14ac:dyDescent="0.35">
      <c r="A982" s="240"/>
      <c r="B982" s="60"/>
      <c r="C982" s="721"/>
      <c r="D982" s="791" t="s">
        <v>982</v>
      </c>
      <c r="E982" s="791"/>
      <c r="F982" s="791"/>
      <c r="G982" s="791"/>
    </row>
    <row r="983" spans="1:7" x14ac:dyDescent="0.35">
      <c r="A983" s="240" t="s">
        <v>983</v>
      </c>
      <c r="B983" s="60"/>
      <c r="C983" s="721" t="s">
        <v>984</v>
      </c>
      <c r="D983" s="717" t="s">
        <v>985</v>
      </c>
      <c r="E983" s="717"/>
      <c r="F983" s="717"/>
      <c r="G983" s="717"/>
    </row>
    <row r="984" spans="1:7" x14ac:dyDescent="0.35">
      <c r="A984" s="240"/>
      <c r="B984" s="60"/>
      <c r="C984" s="721"/>
      <c r="D984" s="717"/>
      <c r="E984" s="717"/>
      <c r="F984" s="717"/>
      <c r="G984" s="717"/>
    </row>
    <row r="985" spans="1:7" x14ac:dyDescent="0.35">
      <c r="A985" s="240"/>
      <c r="B985" s="60"/>
      <c r="C985" s="721"/>
      <c r="D985" s="717"/>
      <c r="E985" s="717"/>
      <c r="F985" s="717"/>
      <c r="G985" s="717"/>
    </row>
    <row r="986" spans="1:7" x14ac:dyDescent="0.35">
      <c r="A986" s="240"/>
      <c r="B986" s="60"/>
      <c r="C986" s="721"/>
      <c r="D986" s="717" t="s">
        <v>986</v>
      </c>
      <c r="E986" s="717"/>
      <c r="F986" s="717"/>
      <c r="G986" s="717"/>
    </row>
    <row r="987" spans="1:7" x14ac:dyDescent="0.35">
      <c r="A987" s="240"/>
      <c r="B987" s="60"/>
      <c r="C987" s="721"/>
      <c r="D987" s="717"/>
      <c r="E987" s="717"/>
      <c r="F987" s="717"/>
      <c r="G987" s="717"/>
    </row>
    <row r="988" spans="1:7" x14ac:dyDescent="0.35">
      <c r="A988" s="240"/>
      <c r="B988" s="60"/>
      <c r="C988" s="721"/>
      <c r="D988" s="717"/>
      <c r="E988" s="717"/>
      <c r="F988" s="717"/>
      <c r="G988" s="717"/>
    </row>
    <row r="989" spans="1:7" x14ac:dyDescent="0.35">
      <c r="A989" s="240" t="s">
        <v>987</v>
      </c>
      <c r="B989" s="60"/>
      <c r="C989" s="721" t="s">
        <v>988</v>
      </c>
      <c r="D989" s="772" t="s">
        <v>989</v>
      </c>
      <c r="E989" s="772"/>
      <c r="F989" s="772"/>
      <c r="G989" s="772"/>
    </row>
    <row r="990" spans="1:7" x14ac:dyDescent="0.35">
      <c r="A990" s="240"/>
      <c r="B990" s="60"/>
      <c r="C990" s="721"/>
      <c r="D990" s="772"/>
      <c r="E990" s="772"/>
      <c r="F990" s="772"/>
      <c r="G990" s="772"/>
    </row>
    <row r="991" spans="1:7" x14ac:dyDescent="0.35">
      <c r="A991" s="240"/>
      <c r="B991" s="60"/>
      <c r="C991" s="721"/>
      <c r="D991" s="772"/>
      <c r="E991" s="772"/>
      <c r="F991" s="772"/>
      <c r="G991" s="772"/>
    </row>
    <row r="992" spans="1:7" x14ac:dyDescent="0.35">
      <c r="A992" s="240"/>
      <c r="B992" s="60"/>
      <c r="C992" s="721"/>
      <c r="D992" s="772"/>
      <c r="E992" s="772"/>
      <c r="F992" s="772"/>
      <c r="G992" s="772"/>
    </row>
    <row r="993" spans="1:7" x14ac:dyDescent="0.35">
      <c r="A993" s="240"/>
      <c r="B993" s="60"/>
      <c r="C993" s="721"/>
      <c r="D993" s="772"/>
      <c r="E993" s="772"/>
      <c r="F993" s="772"/>
      <c r="G993" s="772"/>
    </row>
    <row r="994" spans="1:7" x14ac:dyDescent="0.35">
      <c r="A994" s="240"/>
      <c r="B994" s="60"/>
      <c r="C994" s="721"/>
      <c r="D994" s="772" t="s">
        <v>990</v>
      </c>
      <c r="E994" s="772"/>
      <c r="F994" s="772"/>
      <c r="G994" s="772"/>
    </row>
    <row r="995" spans="1:7" x14ac:dyDescent="0.35">
      <c r="A995" s="240"/>
      <c r="B995" s="60"/>
      <c r="C995" s="721"/>
      <c r="D995" s="772" t="s">
        <v>991</v>
      </c>
      <c r="E995" s="772"/>
      <c r="F995" s="772"/>
      <c r="G995" s="772"/>
    </row>
    <row r="996" spans="1:7" x14ac:dyDescent="0.35">
      <c r="A996" s="240" t="s">
        <v>992</v>
      </c>
      <c r="B996" s="60"/>
      <c r="C996" s="312" t="s">
        <v>993</v>
      </c>
      <c r="D996" s="791" t="s">
        <v>994</v>
      </c>
      <c r="E996" s="791"/>
      <c r="F996" s="791"/>
      <c r="G996" s="791"/>
    </row>
    <row r="997" spans="1:7" x14ac:dyDescent="0.35">
      <c r="A997" s="240"/>
      <c r="B997" s="60"/>
      <c r="C997" s="312"/>
      <c r="D997" s="791" t="s">
        <v>995</v>
      </c>
      <c r="E997" s="791"/>
      <c r="F997" s="791"/>
      <c r="G997" s="791"/>
    </row>
    <row r="998" spans="1:7" x14ac:dyDescent="0.35">
      <c r="A998" s="240"/>
      <c r="B998" s="60"/>
      <c r="C998" s="312"/>
      <c r="D998" s="791" t="s">
        <v>996</v>
      </c>
      <c r="E998" s="791"/>
      <c r="F998" s="791"/>
      <c r="G998" s="791"/>
    </row>
    <row r="999" spans="1:7" x14ac:dyDescent="0.35">
      <c r="A999" s="240"/>
      <c r="B999" s="60"/>
      <c r="C999" s="312"/>
      <c r="D999" s="777" t="s">
        <v>997</v>
      </c>
      <c r="E999" s="777"/>
      <c r="F999" s="777"/>
      <c r="G999" s="777"/>
    </row>
    <row r="1000" spans="1:7" x14ac:dyDescent="0.35">
      <c r="A1000" s="240"/>
      <c r="B1000" s="60"/>
      <c r="C1000" s="312"/>
      <c r="D1000" s="777" t="s">
        <v>998</v>
      </c>
      <c r="E1000" s="777"/>
      <c r="F1000" s="777"/>
      <c r="G1000" s="777"/>
    </row>
    <row r="1001" spans="1:7" x14ac:dyDescent="0.35">
      <c r="A1001" s="240"/>
      <c r="B1001" s="60"/>
      <c r="C1001" s="312"/>
      <c r="D1001" s="777" t="s">
        <v>999</v>
      </c>
      <c r="E1001" s="777"/>
      <c r="F1001" s="777"/>
      <c r="G1001" s="777"/>
    </row>
    <row r="1002" spans="1:7" x14ac:dyDescent="0.35">
      <c r="A1002" s="240"/>
      <c r="B1002" s="60"/>
      <c r="C1002" s="312"/>
      <c r="D1002" s="777" t="s">
        <v>1000</v>
      </c>
      <c r="E1002" s="777"/>
      <c r="F1002" s="777"/>
      <c r="G1002" s="777"/>
    </row>
    <row r="1003" spans="1:7" x14ac:dyDescent="0.35">
      <c r="A1003" s="240" t="s">
        <v>1001</v>
      </c>
      <c r="B1003" s="255" t="s">
        <v>1002</v>
      </c>
      <c r="C1003" s="312"/>
      <c r="D1003" s="128"/>
      <c r="E1003" s="128"/>
      <c r="F1003" s="241"/>
      <c r="G1003" s="241"/>
    </row>
    <row r="1004" spans="1:7" x14ac:dyDescent="0.35">
      <c r="A1004" s="240" t="s">
        <v>1003</v>
      </c>
      <c r="B1004" s="60"/>
      <c r="C1004" s="721" t="s">
        <v>1004</v>
      </c>
      <c r="D1004" s="791" t="s">
        <v>1005</v>
      </c>
      <c r="E1004" s="791"/>
      <c r="F1004" s="791"/>
      <c r="G1004" s="791"/>
    </row>
    <row r="1005" spans="1:7" x14ac:dyDescent="0.35">
      <c r="A1005" s="240"/>
      <c r="B1005" s="60"/>
      <c r="C1005" s="721"/>
      <c r="D1005" s="717" t="s">
        <v>1006</v>
      </c>
      <c r="E1005" s="717"/>
      <c r="F1005" s="717"/>
      <c r="G1005" s="717"/>
    </row>
    <row r="1006" spans="1:7" x14ac:dyDescent="0.35">
      <c r="A1006" s="240"/>
      <c r="B1006" s="60"/>
      <c r="C1006" s="721"/>
      <c r="D1006" s="717"/>
      <c r="E1006" s="717"/>
      <c r="F1006" s="717"/>
      <c r="G1006" s="717"/>
    </row>
    <row r="1007" spans="1:7" x14ac:dyDescent="0.35">
      <c r="A1007" s="240"/>
      <c r="B1007" s="60"/>
      <c r="C1007" s="721"/>
      <c r="D1007" s="717" t="s">
        <v>1007</v>
      </c>
      <c r="E1007" s="717"/>
      <c r="F1007" s="717"/>
      <c r="G1007" s="717"/>
    </row>
    <row r="1008" spans="1:7" x14ac:dyDescent="0.35">
      <c r="A1008" s="240"/>
      <c r="B1008" s="60"/>
      <c r="C1008" s="721"/>
      <c r="D1008" s="717"/>
      <c r="E1008" s="717"/>
      <c r="F1008" s="717"/>
      <c r="G1008" s="717"/>
    </row>
    <row r="1009" spans="1:7" x14ac:dyDescent="0.35">
      <c r="A1009" s="240"/>
      <c r="B1009" s="60"/>
      <c r="C1009" s="721"/>
      <c r="D1009" s="717" t="s">
        <v>1008</v>
      </c>
      <c r="E1009" s="717"/>
      <c r="F1009" s="717"/>
      <c r="G1009" s="717"/>
    </row>
    <row r="1010" spans="1:7" x14ac:dyDescent="0.35">
      <c r="A1010" s="240"/>
      <c r="B1010" s="60"/>
      <c r="C1010" s="721"/>
      <c r="D1010" s="717"/>
      <c r="E1010" s="717"/>
      <c r="F1010" s="717"/>
      <c r="G1010" s="717"/>
    </row>
    <row r="1011" spans="1:7" x14ac:dyDescent="0.35">
      <c r="A1011" s="240"/>
      <c r="B1011" s="60"/>
      <c r="C1011" s="721"/>
      <c r="D1011" s="717" t="s">
        <v>1009</v>
      </c>
      <c r="E1011" s="717"/>
      <c r="F1011" s="717"/>
      <c r="G1011" s="717"/>
    </row>
    <row r="1012" spans="1:7" x14ac:dyDescent="0.35">
      <c r="A1012" s="240"/>
      <c r="B1012" s="60"/>
      <c r="C1012" s="721"/>
      <c r="D1012" s="717"/>
      <c r="E1012" s="717"/>
      <c r="F1012" s="717"/>
      <c r="G1012" s="717"/>
    </row>
    <row r="1013" spans="1:7" x14ac:dyDescent="0.35">
      <c r="A1013" s="240"/>
      <c r="B1013" s="60"/>
      <c r="C1013" s="721"/>
      <c r="D1013" s="717" t="s">
        <v>1010</v>
      </c>
      <c r="E1013" s="717"/>
      <c r="F1013" s="717"/>
      <c r="G1013" s="717"/>
    </row>
    <row r="1014" spans="1:7" x14ac:dyDescent="0.35">
      <c r="A1014" s="240"/>
      <c r="B1014" s="60"/>
      <c r="C1014" s="721"/>
      <c r="D1014" s="717"/>
      <c r="E1014" s="717"/>
      <c r="F1014" s="717"/>
      <c r="G1014" s="717"/>
    </row>
    <row r="1015" spans="1:7" x14ac:dyDescent="0.35">
      <c r="A1015" s="240"/>
      <c r="B1015" s="60"/>
      <c r="C1015" s="721"/>
      <c r="D1015" s="717" t="s">
        <v>1011</v>
      </c>
      <c r="E1015" s="717"/>
      <c r="F1015" s="717"/>
      <c r="G1015" s="717"/>
    </row>
    <row r="1016" spans="1:7" x14ac:dyDescent="0.35">
      <c r="A1016" s="240"/>
      <c r="B1016" s="60"/>
      <c r="C1016" s="312"/>
      <c r="D1016" s="717"/>
      <c r="E1016" s="717"/>
      <c r="F1016" s="717"/>
      <c r="G1016" s="717"/>
    </row>
    <row r="1017" spans="1:7" x14ac:dyDescent="0.35">
      <c r="A1017" s="240"/>
      <c r="B1017" s="60"/>
      <c r="C1017" s="312"/>
      <c r="D1017" s="717"/>
      <c r="E1017" s="717"/>
      <c r="F1017" s="717"/>
      <c r="G1017" s="717"/>
    </row>
    <row r="1018" spans="1:7" x14ac:dyDescent="0.35">
      <c r="A1018" s="240" t="s">
        <v>1012</v>
      </c>
      <c r="B1018" s="60"/>
      <c r="C1018" s="721" t="s">
        <v>1013</v>
      </c>
      <c r="D1018" s="717" t="s">
        <v>1014</v>
      </c>
      <c r="E1018" s="717"/>
      <c r="F1018" s="717"/>
      <c r="G1018" s="717"/>
    </row>
    <row r="1019" spans="1:7" x14ac:dyDescent="0.35">
      <c r="A1019" s="240"/>
      <c r="B1019" s="60"/>
      <c r="C1019" s="721"/>
      <c r="D1019" s="717"/>
      <c r="E1019" s="717"/>
      <c r="F1019" s="717"/>
      <c r="G1019" s="717"/>
    </row>
    <row r="1020" spans="1:7" x14ac:dyDescent="0.35">
      <c r="A1020" s="240"/>
      <c r="B1020" s="60"/>
      <c r="C1020" s="721"/>
      <c r="D1020" s="717" t="s">
        <v>1015</v>
      </c>
      <c r="E1020" s="717"/>
      <c r="F1020" s="717"/>
      <c r="G1020" s="717"/>
    </row>
    <row r="1021" spans="1:7" x14ac:dyDescent="0.35">
      <c r="A1021" s="240"/>
      <c r="B1021" s="60"/>
      <c r="C1021" s="721"/>
      <c r="D1021" s="717"/>
      <c r="E1021" s="717"/>
      <c r="F1021" s="717"/>
      <c r="G1021" s="717"/>
    </row>
    <row r="1022" spans="1:7" x14ac:dyDescent="0.35">
      <c r="A1022" s="240" t="s">
        <v>1016</v>
      </c>
      <c r="B1022" s="60"/>
      <c r="C1022" s="721" t="s">
        <v>1017</v>
      </c>
      <c r="D1022" s="791" t="s">
        <v>1018</v>
      </c>
      <c r="E1022" s="791"/>
      <c r="F1022" s="791"/>
      <c r="G1022" s="791"/>
    </row>
    <row r="1023" spans="1:7" x14ac:dyDescent="0.35">
      <c r="A1023" s="240"/>
      <c r="B1023" s="60"/>
      <c r="C1023" s="721"/>
      <c r="D1023" s="791" t="s">
        <v>1019</v>
      </c>
      <c r="E1023" s="791"/>
      <c r="F1023" s="791"/>
      <c r="G1023" s="791"/>
    </row>
    <row r="1024" spans="1:7" x14ac:dyDescent="0.35">
      <c r="A1024" s="240"/>
      <c r="B1024" s="60"/>
      <c r="C1024" s="721"/>
      <c r="D1024" s="791" t="s">
        <v>1020</v>
      </c>
      <c r="E1024" s="791"/>
      <c r="F1024" s="791"/>
      <c r="G1024" s="791"/>
    </row>
    <row r="1025" spans="1:7" x14ac:dyDescent="0.35">
      <c r="A1025" s="240" t="s">
        <v>1021</v>
      </c>
      <c r="B1025" s="60"/>
      <c r="C1025" s="721" t="s">
        <v>1022</v>
      </c>
      <c r="D1025" s="128"/>
      <c r="E1025" s="128"/>
      <c r="F1025" s="241"/>
      <c r="G1025" s="241"/>
    </row>
    <row r="1026" spans="1:7" x14ac:dyDescent="0.35">
      <c r="A1026" s="240"/>
      <c r="B1026" s="60"/>
      <c r="C1026" s="721"/>
      <c r="D1026" s="128"/>
      <c r="E1026" s="128"/>
      <c r="F1026" s="241"/>
      <c r="G1026" s="241"/>
    </row>
    <row r="1027" spans="1:7" x14ac:dyDescent="0.35">
      <c r="A1027" s="240">
        <v>1.9</v>
      </c>
      <c r="B1027" s="255" t="s">
        <v>1023</v>
      </c>
      <c r="C1027" s="312"/>
      <c r="D1027" s="128"/>
      <c r="E1027" s="128"/>
      <c r="F1027" s="241"/>
      <c r="G1027" s="241"/>
    </row>
    <row r="1028" spans="1:7" x14ac:dyDescent="0.35">
      <c r="A1028" s="240" t="s">
        <v>1024</v>
      </c>
      <c r="B1028" s="255" t="s">
        <v>1025</v>
      </c>
      <c r="C1028" s="312"/>
      <c r="D1028" s="128"/>
      <c r="E1028" s="128"/>
      <c r="F1028" s="241"/>
      <c r="G1028" s="241"/>
    </row>
    <row r="1029" spans="1:7" x14ac:dyDescent="0.35">
      <c r="A1029" s="240" t="s">
        <v>1026</v>
      </c>
      <c r="B1029" s="60"/>
      <c r="C1029" s="721" t="s">
        <v>169</v>
      </c>
      <c r="D1029" s="717" t="s">
        <v>1027</v>
      </c>
      <c r="E1029" s="717"/>
      <c r="F1029" s="717"/>
      <c r="G1029" s="717"/>
    </row>
    <row r="1030" spans="1:7" x14ac:dyDescent="0.35">
      <c r="A1030" s="240"/>
      <c r="B1030" s="60"/>
      <c r="C1030" s="721"/>
      <c r="D1030" s="717"/>
      <c r="E1030" s="717"/>
      <c r="F1030" s="717"/>
      <c r="G1030" s="717"/>
    </row>
    <row r="1031" spans="1:7" x14ac:dyDescent="0.35">
      <c r="A1031" s="240"/>
      <c r="B1031" s="60"/>
      <c r="C1031" s="721"/>
      <c r="D1031" s="777" t="s">
        <v>1028</v>
      </c>
      <c r="E1031" s="777"/>
      <c r="F1031" s="777"/>
      <c r="G1031" s="777"/>
    </row>
    <row r="1032" spans="1:7" x14ac:dyDescent="0.35">
      <c r="A1032" s="240"/>
      <c r="B1032" s="60"/>
      <c r="C1032" s="721"/>
      <c r="D1032" s="777" t="s">
        <v>1029</v>
      </c>
      <c r="E1032" s="777"/>
      <c r="F1032" s="777"/>
      <c r="G1032" s="777"/>
    </row>
    <row r="1033" spans="1:7" x14ac:dyDescent="0.35">
      <c r="A1033" s="240"/>
      <c r="B1033" s="60"/>
      <c r="C1033" s="721"/>
      <c r="D1033" s="777" t="s">
        <v>1030</v>
      </c>
      <c r="E1033" s="777"/>
      <c r="F1033" s="777"/>
      <c r="G1033" s="777"/>
    </row>
    <row r="1034" spans="1:7" x14ac:dyDescent="0.35">
      <c r="A1034" s="240"/>
      <c r="B1034" s="60"/>
      <c r="C1034" s="721"/>
      <c r="D1034" s="777" t="s">
        <v>1031</v>
      </c>
      <c r="E1034" s="777"/>
      <c r="F1034" s="777"/>
      <c r="G1034" s="777"/>
    </row>
    <row r="1035" spans="1:7" x14ac:dyDescent="0.35">
      <c r="A1035" s="240"/>
      <c r="B1035" s="60"/>
      <c r="C1035" s="721"/>
      <c r="D1035" s="777" t="s">
        <v>1032</v>
      </c>
      <c r="E1035" s="777"/>
      <c r="F1035" s="777"/>
      <c r="G1035" s="777"/>
    </row>
    <row r="1036" spans="1:7" x14ac:dyDescent="0.35">
      <c r="A1036" s="240" t="s">
        <v>1033</v>
      </c>
      <c r="B1036" s="60"/>
      <c r="C1036" s="312" t="s">
        <v>1034</v>
      </c>
      <c r="D1036" s="791" t="s">
        <v>1035</v>
      </c>
      <c r="E1036" s="791"/>
      <c r="F1036" s="791"/>
      <c r="G1036" s="791"/>
    </row>
    <row r="1037" spans="1:7" x14ac:dyDescent="0.35">
      <c r="A1037" s="240"/>
      <c r="B1037" s="60"/>
      <c r="C1037" s="312"/>
      <c r="D1037" s="791" t="s">
        <v>1036</v>
      </c>
      <c r="E1037" s="791"/>
      <c r="F1037" s="791"/>
      <c r="G1037" s="791"/>
    </row>
    <row r="1038" spans="1:7" x14ac:dyDescent="0.35">
      <c r="A1038" s="240"/>
      <c r="B1038" s="60"/>
      <c r="C1038" s="312"/>
      <c r="D1038" s="777" t="s">
        <v>1037</v>
      </c>
      <c r="E1038" s="777"/>
      <c r="F1038" s="777"/>
      <c r="G1038" s="777"/>
    </row>
    <row r="1039" spans="1:7" x14ac:dyDescent="0.35">
      <c r="A1039" s="240" t="s">
        <v>1038</v>
      </c>
      <c r="B1039" s="60"/>
      <c r="C1039" s="312" t="s">
        <v>1039</v>
      </c>
      <c r="D1039" s="717" t="s">
        <v>1040</v>
      </c>
      <c r="E1039" s="717"/>
      <c r="F1039" s="717"/>
      <c r="G1039" s="717"/>
    </row>
    <row r="1040" spans="1:7" x14ac:dyDescent="0.35">
      <c r="A1040" s="240"/>
      <c r="B1040" s="60"/>
      <c r="C1040" s="312"/>
      <c r="D1040" s="717"/>
      <c r="E1040" s="717"/>
      <c r="F1040" s="717"/>
      <c r="G1040" s="717"/>
    </row>
    <row r="1041" spans="1:7" x14ac:dyDescent="0.35">
      <c r="A1041" s="240"/>
      <c r="B1041" s="60"/>
      <c r="C1041" s="312"/>
      <c r="D1041" s="717"/>
      <c r="E1041" s="717"/>
      <c r="F1041" s="717"/>
      <c r="G1041" s="717"/>
    </row>
    <row r="1042" spans="1:7" x14ac:dyDescent="0.35">
      <c r="A1042" s="240"/>
      <c r="B1042" s="60"/>
      <c r="C1042" s="312"/>
      <c r="D1042" s="791" t="s">
        <v>1041</v>
      </c>
      <c r="E1042" s="791"/>
      <c r="F1042" s="791"/>
      <c r="G1042" s="791"/>
    </row>
    <row r="1043" spans="1:7" x14ac:dyDescent="0.35">
      <c r="A1043" s="240"/>
      <c r="B1043" s="60"/>
      <c r="C1043" s="312"/>
      <c r="D1043" s="791" t="s">
        <v>1042</v>
      </c>
      <c r="E1043" s="791"/>
      <c r="F1043" s="791"/>
      <c r="G1043" s="791"/>
    </row>
    <row r="1044" spans="1:7" x14ac:dyDescent="0.35">
      <c r="A1044" s="240"/>
      <c r="B1044" s="60"/>
      <c r="C1044" s="312"/>
      <c r="D1044" s="777" t="s">
        <v>1037</v>
      </c>
      <c r="E1044" s="777"/>
      <c r="F1044" s="777"/>
      <c r="G1044" s="777"/>
    </row>
    <row r="1045" spans="1:7" x14ac:dyDescent="0.35">
      <c r="A1045" s="240" t="s">
        <v>1043</v>
      </c>
      <c r="B1045" s="60"/>
      <c r="C1045" s="721" t="s">
        <v>1044</v>
      </c>
      <c r="D1045" s="717" t="s">
        <v>1045</v>
      </c>
      <c r="E1045" s="717"/>
      <c r="F1045" s="717"/>
      <c r="G1045" s="717"/>
    </row>
    <row r="1046" spans="1:7" x14ac:dyDescent="0.35">
      <c r="A1046" s="240"/>
      <c r="B1046" s="60"/>
      <c r="C1046" s="721"/>
      <c r="D1046" s="717"/>
      <c r="E1046" s="717"/>
      <c r="F1046" s="717"/>
      <c r="G1046" s="717"/>
    </row>
    <row r="1047" spans="1:7" x14ac:dyDescent="0.35">
      <c r="A1047" s="240"/>
      <c r="B1047" s="60"/>
      <c r="C1047" s="721"/>
      <c r="D1047" s="717" t="s">
        <v>1046</v>
      </c>
      <c r="E1047" s="717"/>
      <c r="F1047" s="717"/>
      <c r="G1047" s="717"/>
    </row>
    <row r="1048" spans="1:7" x14ac:dyDescent="0.35">
      <c r="A1048" s="240"/>
      <c r="B1048" s="60"/>
      <c r="C1048" s="721"/>
      <c r="D1048" s="717"/>
      <c r="E1048" s="717"/>
      <c r="F1048" s="717"/>
      <c r="G1048" s="717"/>
    </row>
    <row r="1049" spans="1:7" x14ac:dyDescent="0.35">
      <c r="A1049" s="240"/>
      <c r="B1049" s="60"/>
      <c r="C1049" s="721"/>
      <c r="D1049" s="717"/>
      <c r="E1049" s="717"/>
      <c r="F1049" s="717"/>
      <c r="G1049" s="717"/>
    </row>
    <row r="1050" spans="1:7" x14ac:dyDescent="0.35">
      <c r="A1050" s="240"/>
      <c r="B1050" s="60"/>
      <c r="C1050" s="721"/>
      <c r="D1050" s="791" t="s">
        <v>1047</v>
      </c>
      <c r="E1050" s="791"/>
      <c r="F1050" s="791"/>
      <c r="G1050" s="791"/>
    </row>
    <row r="1051" spans="1:7" x14ac:dyDescent="0.35">
      <c r="A1051" s="240" t="s">
        <v>1048</v>
      </c>
      <c r="B1051" s="60"/>
      <c r="C1051" s="312" t="s">
        <v>1049</v>
      </c>
      <c r="D1051" s="717" t="s">
        <v>1050</v>
      </c>
      <c r="E1051" s="717"/>
      <c r="F1051" s="717"/>
      <c r="G1051" s="717"/>
    </row>
    <row r="1052" spans="1:7" x14ac:dyDescent="0.35">
      <c r="A1052" s="240"/>
      <c r="B1052" s="60"/>
      <c r="C1052" s="312"/>
      <c r="D1052" s="717"/>
      <c r="E1052" s="717"/>
      <c r="F1052" s="717"/>
      <c r="G1052" s="717"/>
    </row>
    <row r="1053" spans="1:7" x14ac:dyDescent="0.35">
      <c r="A1053" s="240"/>
      <c r="B1053" s="60"/>
      <c r="C1053" s="312"/>
      <c r="D1053" s="717" t="s">
        <v>1051</v>
      </c>
      <c r="E1053" s="717"/>
      <c r="F1053" s="717"/>
      <c r="G1053" s="717"/>
    </row>
    <row r="1054" spans="1:7" x14ac:dyDescent="0.35">
      <c r="A1054" s="240"/>
      <c r="B1054" s="60"/>
      <c r="C1054" s="312"/>
      <c r="D1054" s="717"/>
      <c r="E1054" s="717"/>
      <c r="F1054" s="717"/>
      <c r="G1054" s="717"/>
    </row>
    <row r="1055" spans="1:7" x14ac:dyDescent="0.35">
      <c r="A1055" s="240" t="s">
        <v>1052</v>
      </c>
      <c r="B1055" s="60"/>
      <c r="C1055" s="312" t="s">
        <v>1053</v>
      </c>
      <c r="D1055" s="717" t="s">
        <v>1054</v>
      </c>
      <c r="E1055" s="717"/>
      <c r="F1055" s="717"/>
      <c r="G1055" s="717"/>
    </row>
    <row r="1056" spans="1:7" x14ac:dyDescent="0.35">
      <c r="A1056" s="240"/>
      <c r="B1056" s="60"/>
      <c r="C1056" s="312"/>
      <c r="D1056" s="717"/>
      <c r="E1056" s="717"/>
      <c r="F1056" s="717"/>
      <c r="G1056" s="717"/>
    </row>
    <row r="1057" spans="1:7" x14ac:dyDescent="0.35">
      <c r="A1057" s="240"/>
      <c r="B1057" s="60"/>
      <c r="C1057" s="312"/>
      <c r="D1057" s="791" t="s">
        <v>1055</v>
      </c>
      <c r="E1057" s="791"/>
      <c r="F1057" s="791"/>
      <c r="G1057" s="791"/>
    </row>
    <row r="1058" spans="1:7" x14ac:dyDescent="0.35">
      <c r="A1058" s="240" t="s">
        <v>1056</v>
      </c>
      <c r="B1058" s="60"/>
      <c r="C1058" s="721" t="s">
        <v>1057</v>
      </c>
      <c r="D1058" s="717" t="s">
        <v>1058</v>
      </c>
      <c r="E1058" s="717"/>
      <c r="F1058" s="717"/>
      <c r="G1058" s="717"/>
    </row>
    <row r="1059" spans="1:7" x14ac:dyDescent="0.35">
      <c r="A1059" s="240"/>
      <c r="B1059" s="60"/>
      <c r="C1059" s="721"/>
      <c r="D1059" s="717" t="s">
        <v>1059</v>
      </c>
      <c r="E1059" s="717"/>
      <c r="F1059" s="717"/>
      <c r="G1059" s="717"/>
    </row>
    <row r="1060" spans="1:7" x14ac:dyDescent="0.35">
      <c r="A1060" s="240"/>
      <c r="B1060" s="60"/>
      <c r="C1060" s="721"/>
      <c r="D1060" s="717"/>
      <c r="E1060" s="717"/>
      <c r="F1060" s="717"/>
      <c r="G1060" s="717"/>
    </row>
    <row r="1061" spans="1:7" x14ac:dyDescent="0.35">
      <c r="A1061" s="240"/>
      <c r="B1061" s="60"/>
      <c r="C1061" s="721"/>
      <c r="D1061" s="772" t="s">
        <v>1060</v>
      </c>
      <c r="E1061" s="772"/>
      <c r="F1061" s="772"/>
      <c r="G1061" s="772"/>
    </row>
    <row r="1062" spans="1:7" x14ac:dyDescent="0.35">
      <c r="A1062" s="240"/>
      <c r="B1062" s="60"/>
      <c r="C1062" s="721"/>
      <c r="D1062" s="772"/>
      <c r="E1062" s="772"/>
      <c r="F1062" s="772"/>
      <c r="G1062" s="772"/>
    </row>
    <row r="1063" spans="1:7" x14ac:dyDescent="0.35">
      <c r="A1063" s="240"/>
      <c r="B1063" s="60"/>
      <c r="C1063" s="721"/>
      <c r="D1063" s="772"/>
      <c r="E1063" s="772"/>
      <c r="F1063" s="772"/>
      <c r="G1063" s="772"/>
    </row>
    <row r="1064" spans="1:7" x14ac:dyDescent="0.35">
      <c r="A1064" s="240"/>
      <c r="B1064" s="60"/>
      <c r="C1064" s="721"/>
      <c r="D1064" s="772"/>
      <c r="E1064" s="772"/>
      <c r="F1064" s="772"/>
      <c r="G1064" s="772"/>
    </row>
    <row r="1065" spans="1:7" x14ac:dyDescent="0.35">
      <c r="A1065" s="240"/>
      <c r="B1065" s="60"/>
      <c r="C1065" s="721"/>
      <c r="D1065" s="772" t="s">
        <v>1061</v>
      </c>
      <c r="E1065" s="772"/>
      <c r="F1065" s="772"/>
      <c r="G1065" s="772"/>
    </row>
    <row r="1066" spans="1:7" x14ac:dyDescent="0.35">
      <c r="A1066" s="240"/>
      <c r="B1066" s="60"/>
      <c r="C1066" s="721"/>
      <c r="D1066" s="772"/>
      <c r="E1066" s="772"/>
      <c r="F1066" s="772"/>
      <c r="G1066" s="772"/>
    </row>
    <row r="1067" spans="1:7" x14ac:dyDescent="0.35">
      <c r="A1067" s="240"/>
      <c r="B1067" s="60"/>
      <c r="C1067" s="721"/>
      <c r="D1067" s="772"/>
      <c r="E1067" s="772"/>
      <c r="F1067" s="772"/>
      <c r="G1067" s="772"/>
    </row>
    <row r="1068" spans="1:7" x14ac:dyDescent="0.35">
      <c r="A1068" s="240"/>
      <c r="B1068" s="60"/>
      <c r="C1068" s="721"/>
      <c r="D1068" s="717" t="s">
        <v>1062</v>
      </c>
      <c r="E1068" s="717"/>
      <c r="F1068" s="717"/>
      <c r="G1068" s="717"/>
    </row>
    <row r="1069" spans="1:7" x14ac:dyDescent="0.35">
      <c r="A1069" s="240"/>
      <c r="B1069" s="60"/>
      <c r="C1069" s="721"/>
      <c r="D1069" s="717"/>
      <c r="E1069" s="717"/>
      <c r="F1069" s="717"/>
      <c r="G1069" s="717"/>
    </row>
    <row r="1070" spans="1:7" x14ac:dyDescent="0.35">
      <c r="A1070" s="240"/>
      <c r="B1070" s="60"/>
      <c r="C1070" s="721"/>
      <c r="D1070" s="717"/>
      <c r="E1070" s="717"/>
      <c r="F1070" s="717"/>
      <c r="G1070" s="717"/>
    </row>
    <row r="1071" spans="1:7" x14ac:dyDescent="0.35">
      <c r="A1071" s="240" t="s">
        <v>1063</v>
      </c>
      <c r="B1071" s="60"/>
      <c r="C1071" s="721" t="s">
        <v>1064</v>
      </c>
      <c r="D1071" s="772" t="s">
        <v>1065</v>
      </c>
      <c r="E1071" s="772"/>
      <c r="F1071" s="772"/>
      <c r="G1071" s="772"/>
    </row>
    <row r="1072" spans="1:7" x14ac:dyDescent="0.35">
      <c r="A1072" s="240"/>
      <c r="B1072" s="60"/>
      <c r="C1072" s="721"/>
      <c r="D1072" s="772" t="s">
        <v>1066</v>
      </c>
      <c r="E1072" s="772"/>
      <c r="F1072" s="772"/>
      <c r="G1072" s="772"/>
    </row>
    <row r="1073" spans="1:7" x14ac:dyDescent="0.35">
      <c r="A1073" s="240" t="s">
        <v>1067</v>
      </c>
      <c r="B1073" s="60"/>
      <c r="C1073" s="721" t="s">
        <v>1068</v>
      </c>
      <c r="D1073" s="717" t="s">
        <v>1069</v>
      </c>
      <c r="E1073" s="717"/>
      <c r="F1073" s="717"/>
      <c r="G1073" s="717"/>
    </row>
    <row r="1074" spans="1:7" x14ac:dyDescent="0.35">
      <c r="A1074" s="240"/>
      <c r="B1074" s="60"/>
      <c r="C1074" s="721"/>
      <c r="D1074" s="61"/>
      <c r="E1074" s="61"/>
      <c r="F1074" s="61"/>
      <c r="G1074" s="61"/>
    </row>
    <row r="1075" spans="1:7" x14ac:dyDescent="0.35">
      <c r="A1075" s="240" t="s">
        <v>1070</v>
      </c>
      <c r="B1075" s="60"/>
      <c r="C1075" s="721" t="s">
        <v>1071</v>
      </c>
      <c r="D1075" s="717" t="s">
        <v>1072</v>
      </c>
      <c r="E1075" s="717"/>
      <c r="F1075" s="717"/>
      <c r="G1075" s="717"/>
    </row>
    <row r="1076" spans="1:7" x14ac:dyDescent="0.35">
      <c r="A1076" s="240"/>
      <c r="B1076" s="60"/>
      <c r="C1076" s="721"/>
      <c r="D1076" s="61"/>
      <c r="E1076" s="61"/>
      <c r="F1076" s="61"/>
      <c r="G1076" s="61"/>
    </row>
    <row r="1077" spans="1:7" x14ac:dyDescent="0.35">
      <c r="A1077" s="240" t="s">
        <v>1073</v>
      </c>
      <c r="B1077" s="60"/>
      <c r="C1077" s="721" t="s">
        <v>1074</v>
      </c>
      <c r="D1077" s="717" t="s">
        <v>1075</v>
      </c>
      <c r="E1077" s="717"/>
      <c r="F1077" s="717"/>
      <c r="G1077" s="717"/>
    </row>
    <row r="1078" spans="1:7" x14ac:dyDescent="0.35">
      <c r="A1078" s="240"/>
      <c r="B1078" s="60"/>
      <c r="C1078" s="721"/>
      <c r="D1078" s="717"/>
      <c r="E1078" s="717"/>
      <c r="F1078" s="717"/>
      <c r="G1078" s="717"/>
    </row>
    <row r="1079" spans="1:7" x14ac:dyDescent="0.35">
      <c r="A1079" s="240"/>
      <c r="B1079" s="60"/>
      <c r="C1079" s="721"/>
      <c r="D1079" s="717"/>
      <c r="E1079" s="717"/>
      <c r="F1079" s="717"/>
      <c r="G1079" s="717"/>
    </row>
    <row r="1080" spans="1:7" x14ac:dyDescent="0.35">
      <c r="A1080" s="240"/>
      <c r="B1080" s="60"/>
      <c r="C1080" s="721"/>
      <c r="D1080" s="717" t="s">
        <v>1076</v>
      </c>
      <c r="E1080" s="717"/>
      <c r="F1080" s="717"/>
      <c r="G1080" s="717"/>
    </row>
    <row r="1081" spans="1:7" x14ac:dyDescent="0.35">
      <c r="A1081" s="240"/>
      <c r="B1081" s="60"/>
      <c r="C1081" s="721"/>
      <c r="D1081" s="717"/>
      <c r="E1081" s="717"/>
      <c r="F1081" s="717"/>
      <c r="G1081" s="717"/>
    </row>
    <row r="1082" spans="1:7" x14ac:dyDescent="0.35">
      <c r="A1082" s="240" t="s">
        <v>1077</v>
      </c>
      <c r="B1082" s="60"/>
      <c r="C1082" s="721" t="s">
        <v>1078</v>
      </c>
      <c r="D1082" s="717" t="s">
        <v>1079</v>
      </c>
      <c r="E1082" s="717"/>
      <c r="F1082" s="717"/>
      <c r="G1082" s="717"/>
    </row>
    <row r="1083" spans="1:7" x14ac:dyDescent="0.35">
      <c r="A1083" s="240"/>
      <c r="B1083" s="60"/>
      <c r="C1083" s="721"/>
      <c r="D1083" s="777" t="s">
        <v>1080</v>
      </c>
      <c r="E1083" s="777"/>
      <c r="F1083" s="777"/>
      <c r="G1083" s="777"/>
    </row>
    <row r="1084" spans="1:7" x14ac:dyDescent="0.35">
      <c r="A1084" s="240"/>
      <c r="B1084" s="60"/>
      <c r="C1084" s="721"/>
      <c r="D1084" s="777" t="s">
        <v>1081</v>
      </c>
      <c r="E1084" s="777"/>
      <c r="F1084" s="777"/>
      <c r="G1084" s="777"/>
    </row>
    <row r="1085" spans="1:7" x14ac:dyDescent="0.35">
      <c r="A1085" s="240" t="s">
        <v>1082</v>
      </c>
      <c r="B1085" s="255" t="s">
        <v>1083</v>
      </c>
      <c r="C1085" s="312"/>
      <c r="D1085" s="128"/>
      <c r="E1085" s="128"/>
      <c r="F1085" s="241"/>
      <c r="G1085" s="241"/>
    </row>
    <row r="1086" spans="1:7" x14ac:dyDescent="0.35">
      <c r="A1086" s="240" t="s">
        <v>1084</v>
      </c>
      <c r="B1086" s="60"/>
      <c r="C1086" s="312" t="s">
        <v>1085</v>
      </c>
      <c r="D1086" s="791" t="s">
        <v>1086</v>
      </c>
      <c r="E1086" s="791"/>
      <c r="F1086" s="791"/>
      <c r="G1086" s="791"/>
    </row>
    <row r="1087" spans="1:7" x14ac:dyDescent="0.35">
      <c r="A1087" s="240" t="s">
        <v>1087</v>
      </c>
      <c r="B1087" s="60"/>
      <c r="C1087" s="721" t="s">
        <v>1088</v>
      </c>
      <c r="D1087" s="717" t="s">
        <v>1089</v>
      </c>
      <c r="E1087" s="717"/>
      <c r="F1087" s="717"/>
      <c r="G1087" s="717"/>
    </row>
    <row r="1088" spans="1:7" x14ac:dyDescent="0.35">
      <c r="A1088" s="240"/>
      <c r="B1088" s="60"/>
      <c r="C1088" s="721"/>
      <c r="D1088" s="717"/>
      <c r="E1088" s="717"/>
      <c r="F1088" s="717"/>
      <c r="G1088" s="717"/>
    </row>
    <row r="1089" spans="1:7" x14ac:dyDescent="0.35">
      <c r="A1089" s="240" t="s">
        <v>1090</v>
      </c>
      <c r="B1089" s="60"/>
      <c r="C1089" s="312" t="s">
        <v>1091</v>
      </c>
      <c r="D1089" s="717" t="s">
        <v>1092</v>
      </c>
      <c r="E1089" s="717"/>
      <c r="F1089" s="717"/>
      <c r="G1089" s="717"/>
    </row>
    <row r="1090" spans="1:7" x14ac:dyDescent="0.35">
      <c r="A1090" s="240"/>
      <c r="B1090" s="60"/>
      <c r="C1090" s="312"/>
      <c r="D1090" s="717"/>
      <c r="E1090" s="717"/>
      <c r="F1090" s="717"/>
      <c r="G1090" s="717"/>
    </row>
    <row r="1091" spans="1:7" x14ac:dyDescent="0.35">
      <c r="A1091" s="240"/>
      <c r="B1091" s="60"/>
      <c r="C1091" s="312"/>
      <c r="D1091" s="791" t="s">
        <v>1093</v>
      </c>
      <c r="E1091" s="791"/>
      <c r="F1091" s="791"/>
      <c r="G1091" s="791"/>
    </row>
    <row r="1092" spans="1:7" x14ac:dyDescent="0.35">
      <c r="A1092" s="240"/>
      <c r="B1092" s="60"/>
      <c r="C1092" s="312"/>
      <c r="D1092" s="717" t="s">
        <v>1094</v>
      </c>
      <c r="E1092" s="717"/>
      <c r="F1092" s="717"/>
      <c r="G1092" s="717"/>
    </row>
    <row r="1093" spans="1:7" x14ac:dyDescent="0.35">
      <c r="A1093" s="240"/>
      <c r="B1093" s="60"/>
      <c r="C1093" s="312"/>
      <c r="D1093" s="717"/>
      <c r="E1093" s="717"/>
      <c r="F1093" s="717"/>
      <c r="G1093" s="717"/>
    </row>
    <row r="1094" spans="1:7" x14ac:dyDescent="0.35">
      <c r="A1094" s="240"/>
      <c r="B1094" s="60"/>
      <c r="C1094" s="312"/>
      <c r="D1094" s="791" t="s">
        <v>1095</v>
      </c>
      <c r="E1094" s="791"/>
      <c r="F1094" s="791"/>
      <c r="G1094" s="791"/>
    </row>
    <row r="1095" spans="1:7" x14ac:dyDescent="0.35">
      <c r="A1095" s="240"/>
      <c r="B1095" s="60"/>
      <c r="C1095" s="312"/>
      <c r="D1095" s="777" t="s">
        <v>1096</v>
      </c>
      <c r="E1095" s="777"/>
      <c r="F1095" s="777"/>
      <c r="G1095" s="777"/>
    </row>
    <row r="1096" spans="1:7" x14ac:dyDescent="0.35">
      <c r="A1096" s="240"/>
      <c r="B1096" s="60"/>
      <c r="C1096" s="312"/>
      <c r="D1096" s="777" t="s">
        <v>1097</v>
      </c>
      <c r="E1096" s="777"/>
      <c r="F1096" s="777"/>
      <c r="G1096" s="777"/>
    </row>
    <row r="1097" spans="1:7" x14ac:dyDescent="0.35">
      <c r="A1097" s="240" t="s">
        <v>1098</v>
      </c>
      <c r="B1097" s="60"/>
      <c r="C1097" s="312" t="s">
        <v>1099</v>
      </c>
      <c r="D1097" s="717" t="s">
        <v>1100</v>
      </c>
      <c r="E1097" s="717"/>
      <c r="F1097" s="717"/>
      <c r="G1097" s="717"/>
    </row>
    <row r="1098" spans="1:7" x14ac:dyDescent="0.35">
      <c r="A1098" s="240"/>
      <c r="B1098" s="60"/>
      <c r="C1098" s="312"/>
      <c r="D1098" s="717"/>
      <c r="E1098" s="717"/>
      <c r="F1098" s="717"/>
      <c r="G1098" s="717"/>
    </row>
    <row r="1099" spans="1:7" x14ac:dyDescent="0.35">
      <c r="A1099" s="240"/>
      <c r="B1099" s="60"/>
      <c r="C1099" s="312"/>
      <c r="D1099" s="717" t="s">
        <v>1101</v>
      </c>
      <c r="E1099" s="717"/>
      <c r="F1099" s="717"/>
      <c r="G1099" s="717"/>
    </row>
    <row r="1100" spans="1:7" x14ac:dyDescent="0.35">
      <c r="A1100" s="240"/>
      <c r="B1100" s="60"/>
      <c r="C1100" s="312"/>
      <c r="D1100" s="717"/>
      <c r="E1100" s="717"/>
      <c r="F1100" s="717"/>
      <c r="G1100" s="717"/>
    </row>
    <row r="1101" spans="1:7" x14ac:dyDescent="0.35">
      <c r="A1101" s="240" t="s">
        <v>1102</v>
      </c>
      <c r="B1101" s="60"/>
      <c r="C1101" s="312" t="s">
        <v>1103</v>
      </c>
      <c r="D1101" s="791" t="s">
        <v>1104</v>
      </c>
      <c r="E1101" s="791"/>
      <c r="F1101" s="791"/>
      <c r="G1101" s="791"/>
    </row>
    <row r="1102" spans="1:7" x14ac:dyDescent="0.35">
      <c r="A1102" s="240"/>
      <c r="B1102" s="60"/>
      <c r="C1102" s="312"/>
      <c r="D1102" s="772" t="s">
        <v>1105</v>
      </c>
      <c r="E1102" s="772"/>
      <c r="F1102" s="772"/>
      <c r="G1102" s="772"/>
    </row>
    <row r="1103" spans="1:7" x14ac:dyDescent="0.35">
      <c r="A1103" s="240"/>
      <c r="B1103" s="60"/>
      <c r="C1103" s="312"/>
      <c r="D1103" s="772"/>
      <c r="E1103" s="772"/>
      <c r="F1103" s="772"/>
      <c r="G1103" s="772"/>
    </row>
    <row r="1104" spans="1:7" x14ac:dyDescent="0.35">
      <c r="A1104" s="240"/>
      <c r="B1104" s="60"/>
      <c r="C1104" s="312"/>
      <c r="D1104" s="772" t="s">
        <v>1106</v>
      </c>
      <c r="E1104" s="772"/>
      <c r="F1104" s="772"/>
      <c r="G1104" s="772"/>
    </row>
    <row r="1105" spans="1:7" x14ac:dyDescent="0.35">
      <c r="A1105" s="240"/>
      <c r="B1105" s="60"/>
      <c r="C1105" s="312"/>
      <c r="D1105" s="772"/>
      <c r="E1105" s="772"/>
      <c r="F1105" s="772"/>
      <c r="G1105" s="772"/>
    </row>
    <row r="1106" spans="1:7" x14ac:dyDescent="0.35">
      <c r="A1106" s="240"/>
      <c r="B1106" s="60"/>
      <c r="C1106" s="312"/>
      <c r="D1106" s="772" t="s">
        <v>1107</v>
      </c>
      <c r="E1106" s="772"/>
      <c r="F1106" s="772"/>
      <c r="G1106" s="772"/>
    </row>
    <row r="1107" spans="1:7" x14ac:dyDescent="0.35">
      <c r="A1107" s="240"/>
      <c r="B1107" s="60"/>
      <c r="C1107" s="312"/>
      <c r="D1107" s="772"/>
      <c r="E1107" s="772"/>
      <c r="F1107" s="772"/>
      <c r="G1107" s="772"/>
    </row>
    <row r="1108" spans="1:7" x14ac:dyDescent="0.35">
      <c r="A1108" s="240"/>
      <c r="B1108" s="60"/>
      <c r="C1108" s="312"/>
      <c r="D1108" s="772" t="s">
        <v>1108</v>
      </c>
      <c r="E1108" s="772"/>
      <c r="F1108" s="772"/>
      <c r="G1108" s="772"/>
    </row>
    <row r="1109" spans="1:7" x14ac:dyDescent="0.35">
      <c r="A1109" s="240"/>
      <c r="B1109" s="60"/>
      <c r="C1109" s="312"/>
      <c r="D1109" s="772"/>
      <c r="E1109" s="772"/>
      <c r="F1109" s="772"/>
      <c r="G1109" s="772"/>
    </row>
    <row r="1110" spans="1:7" x14ac:dyDescent="0.35">
      <c r="A1110" s="240" t="s">
        <v>1109</v>
      </c>
      <c r="B1110" s="60"/>
      <c r="C1110" s="312" t="s">
        <v>1110</v>
      </c>
      <c r="D1110" s="717" t="s">
        <v>1100</v>
      </c>
      <c r="E1110" s="717"/>
      <c r="F1110" s="717"/>
      <c r="G1110" s="717"/>
    </row>
    <row r="1111" spans="1:7" x14ac:dyDescent="0.35">
      <c r="A1111" s="240"/>
      <c r="B1111" s="60"/>
      <c r="C1111" s="312"/>
      <c r="D1111" s="717"/>
      <c r="E1111" s="717"/>
      <c r="F1111" s="717"/>
      <c r="G1111" s="717"/>
    </row>
    <row r="1112" spans="1:7" x14ac:dyDescent="0.35">
      <c r="A1112" s="240"/>
      <c r="B1112" s="60"/>
      <c r="C1112" s="312"/>
      <c r="D1112" s="717" t="s">
        <v>1101</v>
      </c>
      <c r="E1112" s="717"/>
      <c r="F1112" s="717"/>
      <c r="G1112" s="717"/>
    </row>
    <row r="1113" spans="1:7" x14ac:dyDescent="0.35">
      <c r="A1113" s="240"/>
      <c r="B1113" s="60"/>
      <c r="C1113" s="312"/>
      <c r="D1113" s="717"/>
      <c r="E1113" s="717"/>
      <c r="F1113" s="717"/>
      <c r="G1113" s="717"/>
    </row>
    <row r="1114" spans="1:7" x14ac:dyDescent="0.35">
      <c r="A1114" s="240" t="s">
        <v>1111</v>
      </c>
      <c r="B1114" s="60"/>
      <c r="C1114" s="721" t="s">
        <v>1112</v>
      </c>
      <c r="D1114" s="717" t="s">
        <v>1113</v>
      </c>
      <c r="E1114" s="717"/>
      <c r="F1114" s="717"/>
      <c r="G1114" s="717"/>
    </row>
    <row r="1115" spans="1:7" x14ac:dyDescent="0.35">
      <c r="A1115" s="240"/>
      <c r="B1115" s="60"/>
      <c r="C1115" s="721"/>
      <c r="D1115" s="717"/>
      <c r="E1115" s="717"/>
      <c r="F1115" s="717"/>
      <c r="G1115" s="717"/>
    </row>
    <row r="1116" spans="1:7" x14ac:dyDescent="0.35">
      <c r="A1116" s="240"/>
      <c r="B1116" s="60"/>
      <c r="C1116" s="721"/>
      <c r="D1116" s="777" t="s">
        <v>1114</v>
      </c>
      <c r="E1116" s="777"/>
      <c r="F1116" s="777"/>
      <c r="G1116" s="777"/>
    </row>
    <row r="1117" spans="1:7" x14ac:dyDescent="0.35">
      <c r="A1117" s="240"/>
      <c r="B1117" s="60"/>
      <c r="C1117" s="721"/>
      <c r="D1117" s="777" t="s">
        <v>1115</v>
      </c>
      <c r="E1117" s="777"/>
      <c r="F1117" s="777"/>
      <c r="G1117" s="777"/>
    </row>
    <row r="1118" spans="1:7" x14ac:dyDescent="0.35">
      <c r="A1118" s="240" t="s">
        <v>1116</v>
      </c>
      <c r="B1118" s="60"/>
      <c r="C1118" s="312" t="s">
        <v>1117</v>
      </c>
      <c r="D1118" s="717" t="s">
        <v>1118</v>
      </c>
      <c r="E1118" s="717"/>
      <c r="F1118" s="717"/>
      <c r="G1118" s="717"/>
    </row>
    <row r="1119" spans="1:7" x14ac:dyDescent="0.35">
      <c r="A1119" s="240"/>
      <c r="B1119" s="60"/>
      <c r="C1119" s="312"/>
      <c r="D1119" s="791" t="s">
        <v>1119</v>
      </c>
      <c r="E1119" s="791"/>
      <c r="F1119" s="791"/>
      <c r="G1119" s="791"/>
    </row>
    <row r="1120" spans="1:7" x14ac:dyDescent="0.35">
      <c r="A1120" s="240" t="s">
        <v>1120</v>
      </c>
      <c r="B1120" s="60"/>
      <c r="C1120" s="312" t="s">
        <v>1121</v>
      </c>
      <c r="D1120" s="717" t="s">
        <v>1122</v>
      </c>
      <c r="E1120" s="717"/>
      <c r="F1120" s="717"/>
      <c r="G1120" s="717"/>
    </row>
    <row r="1121" spans="1:7" x14ac:dyDescent="0.35">
      <c r="A1121" s="240"/>
      <c r="B1121" s="60"/>
      <c r="C1121" s="312"/>
      <c r="D1121" s="717"/>
      <c r="E1121" s="717"/>
      <c r="F1121" s="717"/>
      <c r="G1121" s="717"/>
    </row>
    <row r="1122" spans="1:7" x14ac:dyDescent="0.35">
      <c r="A1122" s="240"/>
      <c r="B1122" s="60"/>
      <c r="C1122" s="312"/>
      <c r="D1122" s="717" t="s">
        <v>1123</v>
      </c>
      <c r="E1122" s="717"/>
      <c r="F1122" s="717"/>
      <c r="G1122" s="717"/>
    </row>
    <row r="1123" spans="1:7" x14ac:dyDescent="0.35">
      <c r="A1123" s="240"/>
      <c r="B1123" s="60"/>
      <c r="C1123" s="312"/>
      <c r="D1123" s="717"/>
      <c r="E1123" s="717"/>
      <c r="F1123" s="717"/>
      <c r="G1123" s="717"/>
    </row>
    <row r="1124" spans="1:7" x14ac:dyDescent="0.35">
      <c r="A1124" s="240"/>
      <c r="B1124" s="60"/>
      <c r="C1124" s="312"/>
      <c r="D1124" s="717"/>
      <c r="E1124" s="717"/>
      <c r="F1124" s="717"/>
      <c r="G1124" s="717"/>
    </row>
    <row r="1125" spans="1:7" x14ac:dyDescent="0.35">
      <c r="A1125" s="240" t="s">
        <v>1124</v>
      </c>
      <c r="B1125" s="60"/>
      <c r="C1125" s="312" t="s">
        <v>1125</v>
      </c>
      <c r="D1125" s="791" t="s">
        <v>1126</v>
      </c>
      <c r="E1125" s="791"/>
      <c r="F1125" s="791"/>
      <c r="G1125" s="791"/>
    </row>
    <row r="1126" spans="1:7" x14ac:dyDescent="0.35">
      <c r="A1126" s="240" t="s">
        <v>1127</v>
      </c>
      <c r="B1126" s="60"/>
      <c r="C1126" s="312" t="s">
        <v>1128</v>
      </c>
      <c r="D1126" s="791" t="s">
        <v>1129</v>
      </c>
      <c r="E1126" s="791"/>
      <c r="F1126" s="791"/>
      <c r="G1126" s="791"/>
    </row>
    <row r="1127" spans="1:7" x14ac:dyDescent="0.35">
      <c r="A1127" s="240" t="s">
        <v>1130</v>
      </c>
      <c r="B1127" s="60"/>
      <c r="C1127" s="312" t="s">
        <v>1131</v>
      </c>
      <c r="D1127" s="791" t="s">
        <v>1132</v>
      </c>
      <c r="E1127" s="791"/>
      <c r="F1127" s="791"/>
      <c r="G1127" s="791"/>
    </row>
    <row r="1128" spans="1:7" x14ac:dyDescent="0.35">
      <c r="A1128" s="240"/>
      <c r="B1128" s="60"/>
      <c r="C1128" s="312"/>
      <c r="D1128" s="791" t="s">
        <v>1133</v>
      </c>
      <c r="E1128" s="791"/>
      <c r="F1128" s="791"/>
      <c r="G1128" s="791"/>
    </row>
    <row r="1129" spans="1:7" x14ac:dyDescent="0.35">
      <c r="A1129" s="240"/>
      <c r="B1129" s="60"/>
      <c r="C1129" s="312"/>
      <c r="D1129" s="777" t="s">
        <v>1134</v>
      </c>
      <c r="E1129" s="777"/>
      <c r="F1129" s="777"/>
      <c r="G1129" s="777"/>
    </row>
    <row r="1130" spans="1:7" x14ac:dyDescent="0.35">
      <c r="A1130" s="240"/>
      <c r="B1130" s="60"/>
      <c r="C1130" s="312"/>
      <c r="D1130" s="777" t="s">
        <v>1135</v>
      </c>
      <c r="E1130" s="777"/>
      <c r="F1130" s="777"/>
      <c r="G1130" s="777"/>
    </row>
    <row r="1131" spans="1:7" x14ac:dyDescent="0.35">
      <c r="A1131" s="240"/>
      <c r="B1131" s="60"/>
      <c r="C1131" s="312"/>
      <c r="D1131" s="777" t="s">
        <v>1136</v>
      </c>
      <c r="E1131" s="777"/>
      <c r="F1131" s="777"/>
      <c r="G1131" s="777"/>
    </row>
    <row r="1132" spans="1:7" x14ac:dyDescent="0.35">
      <c r="A1132" s="240" t="s">
        <v>1137</v>
      </c>
      <c r="B1132" s="60"/>
      <c r="C1132" s="721" t="s">
        <v>1138</v>
      </c>
      <c r="D1132" s="717" t="s">
        <v>1139</v>
      </c>
      <c r="E1132" s="717"/>
      <c r="F1132" s="717"/>
      <c r="G1132" s="717"/>
    </row>
    <row r="1133" spans="1:7" x14ac:dyDescent="0.35">
      <c r="A1133" s="240"/>
      <c r="B1133" s="60"/>
      <c r="C1133" s="721"/>
      <c r="D1133" s="717"/>
      <c r="E1133" s="717"/>
      <c r="F1133" s="717"/>
      <c r="G1133" s="717"/>
    </row>
    <row r="1134" spans="1:7" x14ac:dyDescent="0.35">
      <c r="A1134" s="240"/>
      <c r="B1134" s="60"/>
      <c r="C1134" s="721"/>
      <c r="D1134" s="717"/>
      <c r="E1134" s="717"/>
      <c r="F1134" s="717"/>
      <c r="G1134" s="717"/>
    </row>
    <row r="1135" spans="1:7" x14ac:dyDescent="0.35">
      <c r="A1135" s="240" t="s">
        <v>1140</v>
      </c>
      <c r="B1135" s="60"/>
      <c r="C1135" s="312" t="s">
        <v>1141</v>
      </c>
      <c r="D1135" s="791" t="s">
        <v>1142</v>
      </c>
      <c r="E1135" s="791"/>
      <c r="F1135" s="791"/>
      <c r="G1135" s="791"/>
    </row>
    <row r="1136" spans="1:7" x14ac:dyDescent="0.35">
      <c r="A1136" s="240"/>
      <c r="B1136" s="60"/>
      <c r="C1136" s="312"/>
      <c r="D1136" s="64" t="s">
        <v>1143</v>
      </c>
      <c r="E1136" s="48"/>
      <c r="F1136" s="48"/>
      <c r="G1136" s="64"/>
    </row>
    <row r="1137" spans="1:7" x14ac:dyDescent="0.35">
      <c r="A1137" s="240"/>
      <c r="B1137" s="60"/>
      <c r="C1137" s="312"/>
      <c r="D1137" s="791" t="s">
        <v>1144</v>
      </c>
      <c r="E1137" s="791"/>
      <c r="F1137" s="791"/>
      <c r="G1137" s="791"/>
    </row>
    <row r="1138" spans="1:7" x14ac:dyDescent="0.35">
      <c r="A1138" s="240"/>
      <c r="B1138" s="60"/>
      <c r="C1138" s="312"/>
      <c r="D1138" s="772" t="s">
        <v>1145</v>
      </c>
      <c r="E1138" s="772"/>
      <c r="F1138" s="772"/>
      <c r="G1138" s="772"/>
    </row>
    <row r="1139" spans="1:7" x14ac:dyDescent="0.35">
      <c r="A1139" s="240"/>
      <c r="B1139" s="60"/>
      <c r="C1139" s="312"/>
      <c r="D1139" s="772"/>
      <c r="E1139" s="772"/>
      <c r="F1139" s="772"/>
      <c r="G1139" s="772"/>
    </row>
    <row r="1140" spans="1:7" x14ac:dyDescent="0.35">
      <c r="A1140" s="240"/>
      <c r="B1140" s="60"/>
      <c r="C1140" s="312"/>
      <c r="D1140" s="772"/>
      <c r="E1140" s="772"/>
      <c r="F1140" s="772"/>
      <c r="G1140" s="772"/>
    </row>
    <row r="1141" spans="1:7" x14ac:dyDescent="0.35">
      <c r="A1141" s="240"/>
      <c r="B1141" s="60"/>
      <c r="C1141" s="312"/>
      <c r="D1141" s="777" t="s">
        <v>1146</v>
      </c>
      <c r="E1141" s="777"/>
      <c r="F1141" s="777"/>
      <c r="G1141" s="777"/>
    </row>
    <row r="1142" spans="1:7" x14ac:dyDescent="0.35">
      <c r="A1142" s="240"/>
      <c r="B1142" s="60"/>
      <c r="C1142" s="312"/>
      <c r="D1142" s="772" t="s">
        <v>1147</v>
      </c>
      <c r="E1142" s="772"/>
      <c r="F1142" s="772"/>
      <c r="G1142" s="772"/>
    </row>
    <row r="1143" spans="1:7" x14ac:dyDescent="0.35">
      <c r="A1143" s="240"/>
      <c r="B1143" s="60"/>
      <c r="C1143" s="312"/>
      <c r="D1143" s="772"/>
      <c r="E1143" s="772"/>
      <c r="F1143" s="772"/>
      <c r="G1143" s="772"/>
    </row>
    <row r="1144" spans="1:7" x14ac:dyDescent="0.35">
      <c r="A1144" s="240"/>
      <c r="B1144" s="60"/>
      <c r="C1144" s="282"/>
      <c r="D1144" s="717" t="s">
        <v>1148</v>
      </c>
      <c r="E1144" s="717"/>
      <c r="F1144" s="717"/>
      <c r="G1144" s="717"/>
    </row>
    <row r="1145" spans="1:7" x14ac:dyDescent="0.35">
      <c r="A1145" s="240"/>
      <c r="B1145" s="60"/>
      <c r="C1145" s="282"/>
      <c r="D1145" s="717"/>
      <c r="E1145" s="717"/>
      <c r="F1145" s="717"/>
      <c r="G1145" s="717"/>
    </row>
    <row r="1146" spans="1:7" x14ac:dyDescent="0.35">
      <c r="A1146" s="240"/>
      <c r="B1146" s="60"/>
      <c r="C1146" s="64"/>
      <c r="D1146" s="791" t="s">
        <v>1149</v>
      </c>
      <c r="E1146" s="791"/>
      <c r="F1146" s="791"/>
      <c r="G1146" s="791"/>
    </row>
    <row r="1147" spans="1:7" x14ac:dyDescent="0.35">
      <c r="A1147" s="240" t="s">
        <v>1150</v>
      </c>
      <c r="B1147" s="60"/>
      <c r="C1147" s="721" t="s">
        <v>1151</v>
      </c>
      <c r="D1147" s="717" t="s">
        <v>1152</v>
      </c>
      <c r="E1147" s="717"/>
      <c r="F1147" s="717"/>
      <c r="G1147" s="717"/>
    </row>
    <row r="1148" spans="1:7" x14ac:dyDescent="0.35">
      <c r="A1148" s="240"/>
      <c r="B1148" s="60"/>
      <c r="C1148" s="721"/>
      <c r="D1148" s="328"/>
      <c r="E1148" s="328"/>
      <c r="F1148" s="328"/>
      <c r="G1148" s="328"/>
    </row>
    <row r="1149" spans="1:7" x14ac:dyDescent="0.35">
      <c r="A1149" s="240" t="s">
        <v>1153</v>
      </c>
      <c r="B1149" s="60"/>
      <c r="C1149" s="312" t="s">
        <v>1154</v>
      </c>
      <c r="D1149" s="717" t="s">
        <v>1155</v>
      </c>
      <c r="E1149" s="717"/>
      <c r="F1149" s="717"/>
      <c r="G1149" s="717"/>
    </row>
    <row r="1150" spans="1:7" x14ac:dyDescent="0.35">
      <c r="A1150" s="240"/>
      <c r="B1150" s="60"/>
      <c r="C1150" s="312"/>
      <c r="D1150" s="717"/>
      <c r="E1150" s="717"/>
      <c r="F1150" s="717"/>
      <c r="G1150" s="717"/>
    </row>
    <row r="1151" spans="1:7" x14ac:dyDescent="0.35">
      <c r="A1151" s="240"/>
      <c r="B1151" s="60"/>
      <c r="C1151" s="312"/>
      <c r="D1151" s="717" t="s">
        <v>1156</v>
      </c>
      <c r="E1151" s="717"/>
      <c r="F1151" s="717"/>
      <c r="G1151" s="717"/>
    </row>
    <row r="1152" spans="1:7" x14ac:dyDescent="0.35">
      <c r="A1152" s="240"/>
      <c r="B1152" s="60"/>
      <c r="C1152" s="312"/>
      <c r="D1152" s="717"/>
      <c r="E1152" s="717"/>
      <c r="F1152" s="717"/>
      <c r="G1152" s="717"/>
    </row>
    <row r="1153" spans="1:7" x14ac:dyDescent="0.35">
      <c r="A1153" s="240"/>
      <c r="B1153" s="60"/>
      <c r="C1153" s="312"/>
      <c r="D1153" s="717" t="s">
        <v>1157</v>
      </c>
      <c r="E1153" s="717"/>
      <c r="F1153" s="717"/>
      <c r="G1153" s="717"/>
    </row>
    <row r="1154" spans="1:7" x14ac:dyDescent="0.35">
      <c r="A1154" s="240"/>
      <c r="B1154" s="60"/>
      <c r="C1154" s="312"/>
      <c r="D1154" s="717"/>
      <c r="E1154" s="717"/>
      <c r="F1154" s="717"/>
      <c r="G1154" s="717"/>
    </row>
    <row r="1155" spans="1:7" x14ac:dyDescent="0.35">
      <c r="A1155" s="240" t="s">
        <v>1158</v>
      </c>
      <c r="B1155" s="60"/>
      <c r="C1155" s="721" t="s">
        <v>1159</v>
      </c>
      <c r="D1155" s="717" t="s">
        <v>1086</v>
      </c>
      <c r="E1155" s="717"/>
      <c r="F1155" s="717"/>
      <c r="G1155" s="717"/>
    </row>
    <row r="1156" spans="1:7" x14ac:dyDescent="0.35">
      <c r="A1156" s="240"/>
      <c r="B1156" s="60"/>
      <c r="C1156" s="721"/>
      <c r="D1156" s="328"/>
      <c r="E1156" s="328"/>
      <c r="F1156" s="328"/>
      <c r="G1156" s="328"/>
    </row>
    <row r="1157" spans="1:7" x14ac:dyDescent="0.35">
      <c r="A1157" s="240" t="s">
        <v>1160</v>
      </c>
      <c r="B1157" s="60"/>
      <c r="C1157" s="312" t="s">
        <v>1161</v>
      </c>
      <c r="D1157" s="717" t="s">
        <v>1162</v>
      </c>
      <c r="E1157" s="717"/>
      <c r="F1157" s="717"/>
      <c r="G1157" s="717"/>
    </row>
    <row r="1158" spans="1:7" x14ac:dyDescent="0.35">
      <c r="A1158" s="240"/>
      <c r="B1158" s="60"/>
      <c r="C1158" s="312"/>
      <c r="D1158" s="722" t="s">
        <v>1163</v>
      </c>
      <c r="E1158" s="722"/>
      <c r="F1158" s="722"/>
      <c r="G1158" s="722"/>
    </row>
    <row r="1159" spans="1:7" x14ac:dyDescent="0.35">
      <c r="A1159" s="240"/>
      <c r="B1159" s="60"/>
      <c r="C1159" s="312"/>
      <c r="D1159" s="722" t="s">
        <v>1164</v>
      </c>
      <c r="E1159" s="722"/>
      <c r="F1159" s="722"/>
      <c r="G1159" s="722"/>
    </row>
    <row r="1160" spans="1:7" x14ac:dyDescent="0.35">
      <c r="A1160" s="240" t="s">
        <v>1165</v>
      </c>
      <c r="B1160" s="255" t="s">
        <v>1166</v>
      </c>
      <c r="C1160" s="312"/>
      <c r="D1160" s="128"/>
      <c r="E1160" s="128"/>
      <c r="F1160" s="241"/>
      <c r="G1160" s="241"/>
    </row>
    <row r="1161" spans="1:7" x14ac:dyDescent="0.35">
      <c r="A1161" s="240" t="s">
        <v>1167</v>
      </c>
      <c r="B1161" s="60"/>
      <c r="C1161" s="312" t="s">
        <v>1168</v>
      </c>
      <c r="D1161" s="717" t="s">
        <v>1169</v>
      </c>
      <c r="E1161" s="717"/>
      <c r="F1161" s="717"/>
      <c r="G1161" s="717"/>
    </row>
    <row r="1162" spans="1:7" x14ac:dyDescent="0.35">
      <c r="A1162" s="240"/>
      <c r="B1162" s="60"/>
      <c r="C1162" s="312"/>
      <c r="D1162" s="717"/>
      <c r="E1162" s="717"/>
      <c r="F1162" s="717"/>
      <c r="G1162" s="717"/>
    </row>
    <row r="1163" spans="1:7" x14ac:dyDescent="0.35">
      <c r="A1163" s="240"/>
      <c r="B1163" s="60"/>
      <c r="C1163" s="312"/>
      <c r="D1163" s="717" t="s">
        <v>1170</v>
      </c>
      <c r="E1163" s="717"/>
      <c r="F1163" s="717"/>
      <c r="G1163" s="717"/>
    </row>
    <row r="1164" spans="1:7" x14ac:dyDescent="0.35">
      <c r="A1164" s="240"/>
      <c r="B1164" s="60"/>
      <c r="C1164" s="312"/>
      <c r="D1164" s="717"/>
      <c r="E1164" s="717"/>
      <c r="F1164" s="717"/>
      <c r="G1164" s="717"/>
    </row>
    <row r="1165" spans="1:7" x14ac:dyDescent="0.35">
      <c r="A1165" s="240"/>
      <c r="B1165" s="60"/>
      <c r="C1165" s="312"/>
      <c r="D1165" s="717"/>
      <c r="E1165" s="717"/>
      <c r="F1165" s="717"/>
      <c r="G1165" s="717"/>
    </row>
    <row r="1166" spans="1:7" x14ac:dyDescent="0.35">
      <c r="A1166" s="240"/>
      <c r="B1166" s="60"/>
      <c r="C1166" s="312"/>
      <c r="D1166" s="791" t="s">
        <v>1171</v>
      </c>
      <c r="E1166" s="791"/>
      <c r="F1166" s="791"/>
      <c r="G1166" s="791"/>
    </row>
    <row r="1167" spans="1:7" x14ac:dyDescent="0.35">
      <c r="A1167" s="240"/>
      <c r="B1167" s="60"/>
      <c r="C1167" s="312"/>
      <c r="D1167" s="777" t="s">
        <v>1172</v>
      </c>
      <c r="E1167" s="777"/>
      <c r="F1167" s="777"/>
      <c r="G1167" s="777"/>
    </row>
    <row r="1168" spans="1:7" x14ac:dyDescent="0.35">
      <c r="A1168" s="240"/>
      <c r="B1168" s="60"/>
      <c r="C1168" s="312"/>
      <c r="D1168" s="772" t="s">
        <v>1173</v>
      </c>
      <c r="E1168" s="772"/>
      <c r="F1168" s="772"/>
      <c r="G1168" s="772"/>
    </row>
    <row r="1169" spans="1:7" x14ac:dyDescent="0.35">
      <c r="A1169" s="240"/>
      <c r="B1169" s="60"/>
      <c r="C1169" s="312"/>
      <c r="D1169" s="772"/>
      <c r="E1169" s="772"/>
      <c r="F1169" s="772"/>
      <c r="G1169" s="772"/>
    </row>
    <row r="1170" spans="1:7" x14ac:dyDescent="0.35">
      <c r="A1170" s="240"/>
      <c r="B1170" s="60"/>
      <c r="C1170" s="312"/>
      <c r="D1170" s="772"/>
      <c r="E1170" s="772"/>
      <c r="F1170" s="772"/>
      <c r="G1170" s="772"/>
    </row>
    <row r="1171" spans="1:7" x14ac:dyDescent="0.35">
      <c r="A1171" s="240"/>
      <c r="B1171" s="60"/>
      <c r="C1171" s="312"/>
      <c r="D1171" s="791" t="s">
        <v>1174</v>
      </c>
      <c r="E1171" s="791"/>
      <c r="F1171" s="791"/>
      <c r="G1171" s="791"/>
    </row>
    <row r="1172" spans="1:7" x14ac:dyDescent="0.35">
      <c r="A1172" s="240"/>
      <c r="B1172" s="60"/>
      <c r="C1172" s="312"/>
      <c r="D1172" s="777" t="s">
        <v>1175</v>
      </c>
      <c r="E1172" s="777"/>
      <c r="F1172" s="777"/>
      <c r="G1172" s="777"/>
    </row>
    <row r="1173" spans="1:7" x14ac:dyDescent="0.35">
      <c r="A1173" s="240"/>
      <c r="B1173" s="60"/>
      <c r="C1173" s="312"/>
      <c r="D1173" s="777" t="s">
        <v>1176</v>
      </c>
      <c r="E1173" s="777"/>
      <c r="F1173" s="777"/>
      <c r="G1173" s="777"/>
    </row>
    <row r="1174" spans="1:7" x14ac:dyDescent="0.35">
      <c r="A1174" s="240"/>
      <c r="B1174" s="60"/>
      <c r="C1174" s="312"/>
      <c r="D1174" s="791" t="s">
        <v>1177</v>
      </c>
      <c r="E1174" s="791"/>
      <c r="F1174" s="791"/>
      <c r="G1174" s="791"/>
    </row>
    <row r="1175" spans="1:7" x14ac:dyDescent="0.35">
      <c r="A1175" s="240"/>
      <c r="B1175" s="60"/>
      <c r="C1175" s="312"/>
      <c r="D1175" s="772" t="s">
        <v>1178</v>
      </c>
      <c r="E1175" s="772"/>
      <c r="F1175" s="772"/>
      <c r="G1175" s="772"/>
    </row>
    <row r="1176" spans="1:7" x14ac:dyDescent="0.35">
      <c r="A1176" s="240"/>
      <c r="B1176" s="60"/>
      <c r="C1176" s="312"/>
      <c r="D1176" s="772"/>
      <c r="E1176" s="772"/>
      <c r="F1176" s="772"/>
      <c r="G1176" s="772"/>
    </row>
    <row r="1177" spans="1:7" x14ac:dyDescent="0.35">
      <c r="A1177" s="240"/>
      <c r="B1177" s="60"/>
      <c r="C1177" s="312"/>
      <c r="D1177" s="772" t="s">
        <v>1179</v>
      </c>
      <c r="E1177" s="772"/>
      <c r="F1177" s="772"/>
      <c r="G1177" s="772"/>
    </row>
    <row r="1178" spans="1:7" x14ac:dyDescent="0.35">
      <c r="A1178" s="240"/>
      <c r="B1178" s="60"/>
      <c r="C1178" s="312"/>
      <c r="D1178" s="772"/>
      <c r="E1178" s="772"/>
      <c r="F1178" s="772"/>
      <c r="G1178" s="772"/>
    </row>
    <row r="1179" spans="1:7" x14ac:dyDescent="0.35">
      <c r="A1179" s="240"/>
      <c r="B1179" s="60"/>
      <c r="C1179" s="312"/>
      <c r="D1179" s="772" t="s">
        <v>1180</v>
      </c>
      <c r="E1179" s="772"/>
      <c r="F1179" s="772"/>
      <c r="G1179" s="772"/>
    </row>
    <row r="1180" spans="1:7" x14ac:dyDescent="0.35">
      <c r="A1180" s="240"/>
      <c r="B1180" s="60"/>
      <c r="C1180" s="312"/>
      <c r="D1180" s="772"/>
      <c r="E1180" s="772"/>
      <c r="F1180" s="772"/>
      <c r="G1180" s="772"/>
    </row>
    <row r="1181" spans="1:7" x14ac:dyDescent="0.35">
      <c r="A1181" s="240"/>
      <c r="B1181" s="60"/>
      <c r="C1181" s="312"/>
      <c r="D1181" s="793" t="s">
        <v>1181</v>
      </c>
      <c r="E1181" s="793"/>
      <c r="F1181" s="793"/>
      <c r="G1181" s="793"/>
    </row>
    <row r="1182" spans="1:7" x14ac:dyDescent="0.35">
      <c r="A1182" s="240"/>
      <c r="B1182" s="60"/>
      <c r="C1182" s="312"/>
      <c r="D1182" s="793"/>
      <c r="E1182" s="793"/>
      <c r="F1182" s="793"/>
      <c r="G1182" s="793"/>
    </row>
    <row r="1183" spans="1:7" x14ac:dyDescent="0.35">
      <c r="A1183" s="240" t="s">
        <v>1182</v>
      </c>
      <c r="B1183" s="60"/>
      <c r="C1183" s="721" t="s">
        <v>1183</v>
      </c>
      <c r="D1183" s="717" t="s">
        <v>1184</v>
      </c>
      <c r="E1183" s="717"/>
      <c r="F1183" s="717"/>
      <c r="G1183" s="717"/>
    </row>
    <row r="1184" spans="1:7" x14ac:dyDescent="0.35">
      <c r="A1184" s="240"/>
      <c r="B1184" s="60"/>
      <c r="C1184" s="721"/>
      <c r="D1184" s="717"/>
      <c r="E1184" s="717"/>
      <c r="F1184" s="717"/>
      <c r="G1184" s="717"/>
    </row>
    <row r="1185" spans="1:7" x14ac:dyDescent="0.35">
      <c r="A1185" s="240"/>
      <c r="B1185" s="60"/>
      <c r="C1185" s="312"/>
      <c r="D1185" s="717" t="s">
        <v>1185</v>
      </c>
      <c r="E1185" s="717"/>
      <c r="F1185" s="717"/>
      <c r="G1185" s="717"/>
    </row>
    <row r="1186" spans="1:7" x14ac:dyDescent="0.35">
      <c r="A1186" s="240"/>
      <c r="B1186" s="60"/>
      <c r="C1186" s="312"/>
      <c r="D1186" s="717"/>
      <c r="E1186" s="717"/>
      <c r="F1186" s="717"/>
      <c r="G1186" s="717"/>
    </row>
    <row r="1187" spans="1:7" x14ac:dyDescent="0.35">
      <c r="A1187" s="240" t="s">
        <v>1186</v>
      </c>
      <c r="B1187" s="60"/>
      <c r="C1187" s="721" t="s">
        <v>1187</v>
      </c>
      <c r="D1187" s="792" t="s">
        <v>1188</v>
      </c>
      <c r="E1187" s="792"/>
      <c r="F1187" s="792"/>
      <c r="G1187" s="792"/>
    </row>
    <row r="1188" spans="1:7" x14ac:dyDescent="0.35">
      <c r="A1188" s="240"/>
      <c r="B1188" s="60"/>
      <c r="C1188" s="721"/>
      <c r="D1188" s="792"/>
      <c r="E1188" s="792"/>
      <c r="F1188" s="792"/>
      <c r="G1188" s="792"/>
    </row>
    <row r="1189" spans="1:7" x14ac:dyDescent="0.35">
      <c r="A1189" s="240" t="s">
        <v>1189</v>
      </c>
      <c r="B1189" s="60"/>
      <c r="C1189" s="721" t="s">
        <v>1190</v>
      </c>
      <c r="D1189" s="772" t="s">
        <v>1191</v>
      </c>
      <c r="E1189" s="772"/>
      <c r="F1189" s="772"/>
      <c r="G1189" s="772"/>
    </row>
    <row r="1190" spans="1:7" x14ac:dyDescent="0.35">
      <c r="A1190" s="240"/>
      <c r="B1190" s="60"/>
      <c r="C1190" s="721"/>
      <c r="D1190" s="772"/>
      <c r="E1190" s="772"/>
      <c r="F1190" s="772"/>
      <c r="G1190" s="772"/>
    </row>
    <row r="1191" spans="1:7" x14ac:dyDescent="0.35">
      <c r="A1191" s="240"/>
      <c r="B1191" s="60"/>
      <c r="C1191" s="721"/>
      <c r="D1191" s="772"/>
      <c r="E1191" s="772"/>
      <c r="F1191" s="772"/>
      <c r="G1191" s="772"/>
    </row>
    <row r="1192" spans="1:7" x14ac:dyDescent="0.35">
      <c r="A1192" s="240" t="s">
        <v>1192</v>
      </c>
      <c r="B1192" s="60"/>
      <c r="C1192" s="721" t="s">
        <v>1193</v>
      </c>
      <c r="D1192" s="772" t="s">
        <v>1191</v>
      </c>
      <c r="E1192" s="772"/>
      <c r="F1192" s="772"/>
      <c r="G1192" s="772"/>
    </row>
    <row r="1193" spans="1:7" x14ac:dyDescent="0.35">
      <c r="A1193" s="240"/>
      <c r="B1193" s="60"/>
      <c r="C1193" s="721"/>
      <c r="D1193" s="772"/>
      <c r="E1193" s="772"/>
      <c r="F1193" s="772"/>
      <c r="G1193" s="772"/>
    </row>
    <row r="1194" spans="1:7" x14ac:dyDescent="0.35">
      <c r="A1194" s="240" t="s">
        <v>1194</v>
      </c>
      <c r="B1194" s="60"/>
      <c r="C1194" s="721" t="s">
        <v>1195</v>
      </c>
      <c r="D1194" s="772" t="s">
        <v>1191</v>
      </c>
      <c r="E1194" s="772"/>
      <c r="F1194" s="772"/>
      <c r="G1194" s="772"/>
    </row>
    <row r="1195" spans="1:7" x14ac:dyDescent="0.35">
      <c r="A1195" s="240"/>
      <c r="B1195" s="60"/>
      <c r="C1195" s="721"/>
      <c r="D1195" s="131"/>
      <c r="E1195" s="131"/>
      <c r="F1195" s="131"/>
      <c r="G1195" s="131"/>
    </row>
    <row r="1196" spans="1:7" x14ac:dyDescent="0.35">
      <c r="A1196" s="240" t="s">
        <v>1196</v>
      </c>
      <c r="B1196" s="60"/>
      <c r="C1196" s="312" t="s">
        <v>1197</v>
      </c>
      <c r="D1196" s="717" t="s">
        <v>1198</v>
      </c>
      <c r="E1196" s="717"/>
      <c r="F1196" s="717"/>
      <c r="G1196" s="717"/>
    </row>
    <row r="1197" spans="1:7" x14ac:dyDescent="0.35">
      <c r="A1197" s="240"/>
      <c r="B1197" s="60"/>
      <c r="C1197" s="312"/>
      <c r="D1197" s="717"/>
      <c r="E1197" s="717"/>
      <c r="F1197" s="717"/>
      <c r="G1197" s="717"/>
    </row>
    <row r="1198" spans="1:7" x14ac:dyDescent="0.35">
      <c r="A1198" s="240"/>
      <c r="B1198" s="60"/>
      <c r="C1198" s="312"/>
      <c r="D1198" s="717"/>
      <c r="E1198" s="717"/>
      <c r="F1198" s="717"/>
      <c r="G1198" s="717"/>
    </row>
    <row r="1199" spans="1:7" x14ac:dyDescent="0.35">
      <c r="A1199" s="240"/>
      <c r="B1199" s="60"/>
      <c r="C1199" s="312"/>
      <c r="D1199" s="791" t="s">
        <v>1199</v>
      </c>
      <c r="E1199" s="791"/>
      <c r="F1199" s="791"/>
      <c r="G1199" s="791"/>
    </row>
    <row r="1200" spans="1:7" x14ac:dyDescent="0.35">
      <c r="A1200" s="240" t="s">
        <v>1200</v>
      </c>
      <c r="B1200" s="60"/>
      <c r="C1200" s="312" t="s">
        <v>1201</v>
      </c>
      <c r="D1200" s="717" t="s">
        <v>1202</v>
      </c>
      <c r="E1200" s="717"/>
      <c r="F1200" s="717"/>
      <c r="G1200" s="717"/>
    </row>
    <row r="1201" spans="1:7" x14ac:dyDescent="0.35">
      <c r="A1201" s="240"/>
      <c r="B1201" s="60"/>
      <c r="C1201" s="312"/>
      <c r="D1201" s="717"/>
      <c r="E1201" s="717"/>
      <c r="F1201" s="717"/>
      <c r="G1201" s="717"/>
    </row>
    <row r="1202" spans="1:7" x14ac:dyDescent="0.35">
      <c r="A1202" s="240"/>
      <c r="B1202" s="60"/>
      <c r="C1202" s="312"/>
      <c r="D1202" s="791" t="s">
        <v>1203</v>
      </c>
      <c r="E1202" s="791"/>
      <c r="F1202" s="791"/>
      <c r="G1202" s="791"/>
    </row>
    <row r="1203" spans="1:7" x14ac:dyDescent="0.35">
      <c r="A1203" s="240"/>
      <c r="B1203" s="60"/>
      <c r="C1203" s="312"/>
      <c r="D1203" s="791" t="s">
        <v>1204</v>
      </c>
      <c r="E1203" s="791"/>
      <c r="F1203" s="791"/>
      <c r="G1203" s="791"/>
    </row>
    <row r="1204" spans="1:7" x14ac:dyDescent="0.35">
      <c r="A1204" s="240" t="s">
        <v>1205</v>
      </c>
      <c r="B1204" s="60"/>
      <c r="C1204" s="312" t="s">
        <v>1206</v>
      </c>
      <c r="D1204" s="717" t="s">
        <v>1207</v>
      </c>
      <c r="E1204" s="717"/>
      <c r="F1204" s="717"/>
      <c r="G1204" s="717"/>
    </row>
    <row r="1205" spans="1:7" x14ac:dyDescent="0.35">
      <c r="A1205" s="240"/>
      <c r="B1205" s="60"/>
      <c r="C1205" s="312"/>
      <c r="D1205" s="717"/>
      <c r="E1205" s="717"/>
      <c r="F1205" s="717"/>
      <c r="G1205" s="717"/>
    </row>
    <row r="1206" spans="1:7" x14ac:dyDescent="0.35">
      <c r="A1206" s="240" t="s">
        <v>1208</v>
      </c>
      <c r="B1206" s="60"/>
      <c r="C1206" s="721" t="s">
        <v>1209</v>
      </c>
      <c r="D1206" s="772" t="s">
        <v>1191</v>
      </c>
      <c r="E1206" s="772"/>
      <c r="F1206" s="772"/>
      <c r="G1206" s="772"/>
    </row>
    <row r="1207" spans="1:7" x14ac:dyDescent="0.35">
      <c r="A1207" s="240"/>
      <c r="B1207" s="60"/>
      <c r="C1207" s="721"/>
      <c r="D1207" s="324"/>
      <c r="E1207" s="324"/>
      <c r="F1207" s="324"/>
      <c r="G1207" s="324"/>
    </row>
    <row r="1208" spans="1:7" x14ac:dyDescent="0.35">
      <c r="A1208" s="240"/>
      <c r="B1208" s="60"/>
      <c r="C1208" s="721"/>
      <c r="D1208" s="324"/>
      <c r="E1208" s="324"/>
      <c r="F1208" s="324"/>
      <c r="G1208" s="324"/>
    </row>
    <row r="1209" spans="1:7" x14ac:dyDescent="0.35">
      <c r="A1209" s="240" t="s">
        <v>1210</v>
      </c>
      <c r="B1209" s="60"/>
      <c r="C1209" s="721" t="s">
        <v>1211</v>
      </c>
      <c r="D1209" s="772" t="s">
        <v>1191</v>
      </c>
      <c r="E1209" s="795"/>
      <c r="F1209" s="795"/>
      <c r="G1209" s="795"/>
    </row>
    <row r="1210" spans="1:7" x14ac:dyDescent="0.35">
      <c r="A1210" s="240"/>
      <c r="B1210" s="60"/>
      <c r="C1210" s="721"/>
      <c r="D1210" s="131"/>
      <c r="E1210" s="48"/>
      <c r="F1210" s="48"/>
      <c r="G1210" s="48"/>
    </row>
    <row r="1211" spans="1:7" x14ac:dyDescent="0.35">
      <c r="A1211" s="240"/>
      <c r="B1211" s="60"/>
      <c r="C1211" s="721"/>
      <c r="D1211" s="131"/>
      <c r="E1211" s="48"/>
      <c r="F1211" s="48"/>
      <c r="G1211" s="48"/>
    </row>
    <row r="1212" spans="1:7" x14ac:dyDescent="0.35">
      <c r="A1212" s="240" t="s">
        <v>1212</v>
      </c>
      <c r="B1212" s="60"/>
      <c r="C1212" s="721" t="s">
        <v>1213</v>
      </c>
      <c r="D1212" s="717" t="s">
        <v>1214</v>
      </c>
      <c r="E1212" s="717"/>
      <c r="F1212" s="717"/>
      <c r="G1212" s="717"/>
    </row>
    <row r="1213" spans="1:7" x14ac:dyDescent="0.35">
      <c r="A1213" s="240"/>
      <c r="B1213" s="60"/>
      <c r="C1213" s="721"/>
      <c r="D1213" s="772" t="s">
        <v>1215</v>
      </c>
      <c r="E1213" s="772"/>
      <c r="F1213" s="772"/>
      <c r="G1213" s="772"/>
    </row>
    <row r="1214" spans="1:7" x14ac:dyDescent="0.35">
      <c r="A1214" s="240"/>
      <c r="B1214" s="60"/>
      <c r="C1214" s="721"/>
      <c r="D1214" s="772" t="s">
        <v>1216</v>
      </c>
      <c r="E1214" s="772"/>
      <c r="F1214" s="772"/>
      <c r="G1214" s="772"/>
    </row>
    <row r="1215" spans="1:7" x14ac:dyDescent="0.35">
      <c r="A1215" s="240"/>
      <c r="B1215" s="60"/>
      <c r="C1215" s="721"/>
      <c r="D1215" s="772" t="s">
        <v>1217</v>
      </c>
      <c r="E1215" s="772"/>
      <c r="F1215" s="772"/>
      <c r="G1215" s="772"/>
    </row>
    <row r="1216" spans="1:7" x14ac:dyDescent="0.35">
      <c r="A1216" s="240"/>
      <c r="B1216" s="60"/>
      <c r="C1216" s="721"/>
      <c r="D1216" s="791" t="s">
        <v>1218</v>
      </c>
      <c r="E1216" s="791"/>
      <c r="F1216" s="791"/>
      <c r="G1216" s="791"/>
    </row>
    <row r="1217" spans="1:7" x14ac:dyDescent="0.35">
      <c r="A1217" s="240" t="s">
        <v>1219</v>
      </c>
      <c r="B1217" s="60"/>
      <c r="C1217" s="721" t="s">
        <v>1220</v>
      </c>
      <c r="D1217" s="717" t="s">
        <v>1221</v>
      </c>
      <c r="E1217" s="717"/>
      <c r="F1217" s="717"/>
      <c r="G1217" s="717"/>
    </row>
    <row r="1218" spans="1:7" x14ac:dyDescent="0.35">
      <c r="A1218" s="240"/>
      <c r="B1218" s="60"/>
      <c r="C1218" s="721"/>
      <c r="D1218" s="717"/>
      <c r="E1218" s="717"/>
      <c r="F1218" s="717"/>
      <c r="G1218" s="717"/>
    </row>
    <row r="1219" spans="1:7" x14ac:dyDescent="0.35">
      <c r="A1219" s="240"/>
      <c r="B1219" s="60"/>
      <c r="C1219" s="721"/>
      <c r="D1219" s="791" t="s">
        <v>1222</v>
      </c>
      <c r="E1219" s="791"/>
      <c r="F1219" s="791"/>
      <c r="G1219" s="791"/>
    </row>
    <row r="1220" spans="1:7" x14ac:dyDescent="0.35">
      <c r="A1220" s="240"/>
      <c r="B1220" s="60"/>
      <c r="C1220" s="721"/>
      <c r="D1220" s="772" t="s">
        <v>1223</v>
      </c>
      <c r="E1220" s="772"/>
      <c r="F1220" s="772"/>
      <c r="G1220" s="772"/>
    </row>
    <row r="1221" spans="1:7" x14ac:dyDescent="0.35">
      <c r="A1221" s="240"/>
      <c r="B1221" s="60"/>
      <c r="C1221" s="721"/>
      <c r="D1221" s="772"/>
      <c r="E1221" s="772"/>
      <c r="F1221" s="772"/>
      <c r="G1221" s="772"/>
    </row>
    <row r="1222" spans="1:7" x14ac:dyDescent="0.35">
      <c r="A1222" s="240"/>
      <c r="B1222" s="60"/>
      <c r="C1222" s="721"/>
      <c r="D1222" s="772"/>
      <c r="E1222" s="772"/>
      <c r="F1222" s="772"/>
      <c r="G1222" s="772"/>
    </row>
    <row r="1223" spans="1:7" x14ac:dyDescent="0.35">
      <c r="A1223" s="240"/>
      <c r="B1223" s="60"/>
      <c r="C1223" s="721"/>
      <c r="D1223" s="777" t="s">
        <v>1224</v>
      </c>
      <c r="E1223" s="777"/>
      <c r="F1223" s="777"/>
      <c r="G1223" s="777"/>
    </row>
    <row r="1224" spans="1:7" x14ac:dyDescent="0.35">
      <c r="A1224" s="240"/>
      <c r="B1224" s="60"/>
      <c r="C1224" s="721"/>
      <c r="D1224" s="777" t="s">
        <v>1225</v>
      </c>
      <c r="E1224" s="777"/>
      <c r="F1224" s="777"/>
      <c r="G1224" s="777"/>
    </row>
    <row r="1225" spans="1:7" x14ac:dyDescent="0.35">
      <c r="A1225" s="240"/>
      <c r="B1225" s="60"/>
      <c r="C1225" s="721"/>
      <c r="D1225" s="791" t="s">
        <v>1226</v>
      </c>
      <c r="E1225" s="791"/>
      <c r="F1225" s="791"/>
      <c r="G1225" s="791"/>
    </row>
    <row r="1226" spans="1:7" x14ac:dyDescent="0.35">
      <c r="A1226" s="240"/>
      <c r="B1226" s="60"/>
      <c r="C1226" s="721"/>
      <c r="D1226" s="791" t="s">
        <v>1227</v>
      </c>
      <c r="E1226" s="791"/>
      <c r="F1226" s="791"/>
      <c r="G1226" s="791"/>
    </row>
    <row r="1227" spans="1:7" x14ac:dyDescent="0.35">
      <c r="A1227" s="240" t="s">
        <v>1228</v>
      </c>
      <c r="B1227" s="60"/>
      <c r="C1227" s="721" t="s">
        <v>1229</v>
      </c>
      <c r="D1227" s="717" t="s">
        <v>1230</v>
      </c>
      <c r="E1227" s="717"/>
      <c r="F1227" s="717"/>
      <c r="G1227" s="717"/>
    </row>
    <row r="1228" spans="1:7" x14ac:dyDescent="0.35">
      <c r="A1228" s="240"/>
      <c r="B1228" s="60"/>
      <c r="C1228" s="721"/>
      <c r="D1228" s="717"/>
      <c r="E1228" s="717"/>
      <c r="F1228" s="717"/>
      <c r="G1228" s="717"/>
    </row>
    <row r="1229" spans="1:7" x14ac:dyDescent="0.35">
      <c r="A1229" s="240"/>
      <c r="B1229" s="60"/>
      <c r="C1229" s="721"/>
      <c r="D1229" s="717" t="s">
        <v>1231</v>
      </c>
      <c r="E1229" s="717"/>
      <c r="F1229" s="717"/>
      <c r="G1229" s="717"/>
    </row>
    <row r="1230" spans="1:7" x14ac:dyDescent="0.35">
      <c r="A1230" s="240"/>
      <c r="B1230" s="60"/>
      <c r="C1230" s="721"/>
      <c r="D1230" s="717"/>
      <c r="E1230" s="717"/>
      <c r="F1230" s="717"/>
      <c r="G1230" s="717"/>
    </row>
    <row r="1231" spans="1:7" x14ac:dyDescent="0.35">
      <c r="A1231" s="240" t="s">
        <v>1232</v>
      </c>
      <c r="B1231" s="255" t="s">
        <v>1233</v>
      </c>
      <c r="C1231" s="312"/>
      <c r="D1231" s="128"/>
      <c r="E1231" s="128"/>
      <c r="F1231" s="241"/>
      <c r="G1231" s="241"/>
    </row>
    <row r="1232" spans="1:7" x14ac:dyDescent="0.35">
      <c r="A1232" s="240" t="s">
        <v>1234</v>
      </c>
      <c r="B1232" s="255" t="s">
        <v>1235</v>
      </c>
      <c r="C1232" s="312"/>
      <c r="D1232" s="128"/>
      <c r="E1232" s="128"/>
      <c r="F1232" s="241"/>
      <c r="G1232" s="241"/>
    </row>
    <row r="1233" spans="1:7" x14ac:dyDescent="0.35">
      <c r="A1233" s="240" t="s">
        <v>1236</v>
      </c>
      <c r="B1233" s="60"/>
      <c r="C1233" s="312" t="s">
        <v>1237</v>
      </c>
      <c r="D1233" s="717" t="s">
        <v>1238</v>
      </c>
      <c r="E1233" s="717"/>
      <c r="F1233" s="717"/>
      <c r="G1233" s="717"/>
    </row>
    <row r="1234" spans="1:7" x14ac:dyDescent="0.35">
      <c r="A1234" s="240"/>
      <c r="B1234" s="60"/>
      <c r="C1234" s="312"/>
      <c r="D1234" s="717"/>
      <c r="E1234" s="717"/>
      <c r="F1234" s="717"/>
      <c r="G1234" s="717"/>
    </row>
    <row r="1235" spans="1:7" x14ac:dyDescent="0.35">
      <c r="A1235" s="240" t="s">
        <v>1239</v>
      </c>
      <c r="B1235" s="255" t="s">
        <v>1240</v>
      </c>
      <c r="C1235" s="312"/>
      <c r="D1235" s="791"/>
      <c r="E1235" s="791"/>
      <c r="F1235" s="791"/>
      <c r="G1235" s="791"/>
    </row>
    <row r="1236" spans="1:7" x14ac:dyDescent="0.35">
      <c r="A1236" s="240"/>
      <c r="B1236" s="60"/>
      <c r="C1236" s="312"/>
      <c r="D1236" s="791" t="s">
        <v>1241</v>
      </c>
      <c r="E1236" s="791"/>
      <c r="F1236" s="791"/>
      <c r="G1236" s="791"/>
    </row>
    <row r="1237" spans="1:7" x14ac:dyDescent="0.35">
      <c r="A1237" s="240"/>
      <c r="B1237" s="60"/>
      <c r="C1237" s="312"/>
      <c r="D1237" s="791"/>
      <c r="E1237" s="791"/>
      <c r="F1237" s="791"/>
      <c r="G1237" s="791"/>
    </row>
    <row r="1238" spans="1:7" x14ac:dyDescent="0.35">
      <c r="A1238" s="240"/>
      <c r="B1238" s="60"/>
      <c r="C1238" s="312"/>
      <c r="D1238" s="791"/>
      <c r="E1238" s="791"/>
      <c r="F1238" s="791"/>
      <c r="G1238" s="791"/>
    </row>
    <row r="1239" spans="1:7" x14ac:dyDescent="0.35">
      <c r="A1239" s="240" t="s">
        <v>1242</v>
      </c>
      <c r="B1239" s="255" t="s">
        <v>1243</v>
      </c>
      <c r="C1239" s="312"/>
      <c r="D1239" s="128"/>
      <c r="E1239" s="128"/>
      <c r="F1239" s="241"/>
      <c r="G1239" s="241"/>
    </row>
    <row r="1240" spans="1:7" ht="50.25" customHeight="1" x14ac:dyDescent="0.35">
      <c r="A1240" s="240"/>
      <c r="B1240" s="255"/>
      <c r="C1240" s="312"/>
      <c r="D1240" s="794" t="s">
        <v>1244</v>
      </c>
      <c r="E1240" s="794"/>
      <c r="F1240" s="794"/>
      <c r="G1240" s="794"/>
    </row>
    <row r="1241" spans="1:7" x14ac:dyDescent="0.35">
      <c r="A1241" s="240"/>
      <c r="B1241" s="60"/>
      <c r="C1241" s="312"/>
      <c r="D1241" s="791" t="s">
        <v>1245</v>
      </c>
      <c r="E1241" s="791"/>
      <c r="F1241" s="791"/>
      <c r="G1241" s="791"/>
    </row>
    <row r="1242" spans="1:7" x14ac:dyDescent="0.35">
      <c r="A1242" s="240"/>
      <c r="B1242" s="60"/>
      <c r="C1242" s="312"/>
      <c r="D1242" s="777" t="s">
        <v>1246</v>
      </c>
      <c r="E1242" s="777"/>
      <c r="F1242" s="777"/>
      <c r="G1242" s="777"/>
    </row>
    <row r="1243" spans="1:7" x14ac:dyDescent="0.35">
      <c r="A1243" s="240"/>
      <c r="B1243" s="60"/>
      <c r="C1243" s="312"/>
      <c r="D1243" s="791" t="s">
        <v>1247</v>
      </c>
      <c r="E1243" s="791"/>
      <c r="F1243" s="791"/>
      <c r="G1243" s="791"/>
    </row>
    <row r="1244" spans="1:7" x14ac:dyDescent="0.35">
      <c r="A1244" s="240"/>
      <c r="B1244" s="60"/>
      <c r="C1244" s="312"/>
      <c r="D1244" s="797" t="s">
        <v>1248</v>
      </c>
      <c r="E1244" s="797"/>
      <c r="F1244" s="797"/>
      <c r="G1244" s="797"/>
    </row>
    <row r="1245" spans="1:7" x14ac:dyDescent="0.35">
      <c r="A1245" s="240"/>
      <c r="B1245" s="60"/>
      <c r="C1245" s="312"/>
      <c r="D1245" s="797"/>
      <c r="E1245" s="797"/>
      <c r="F1245" s="797"/>
      <c r="G1245" s="797"/>
    </row>
    <row r="1246" spans="1:7" x14ac:dyDescent="0.35">
      <c r="A1246" s="240"/>
      <c r="B1246" s="60"/>
      <c r="C1246" s="312"/>
      <c r="D1246" s="325"/>
      <c r="E1246" s="325"/>
      <c r="F1246" s="325"/>
      <c r="G1246" s="325"/>
    </row>
    <row r="1247" spans="1:7" x14ac:dyDescent="0.35">
      <c r="A1247" s="240"/>
      <c r="B1247" s="60"/>
      <c r="C1247" s="312"/>
      <c r="D1247" s="283" t="s">
        <v>1249</v>
      </c>
      <c r="E1247" s="325"/>
      <c r="F1247" s="325"/>
      <c r="G1247" s="325"/>
    </row>
    <row r="1248" spans="1:7" x14ac:dyDescent="0.35">
      <c r="A1248" s="240"/>
      <c r="B1248" s="60"/>
      <c r="C1248" s="312"/>
      <c r="D1248" s="325"/>
      <c r="E1248" s="325"/>
      <c r="F1248" s="325"/>
      <c r="G1248" s="325"/>
    </row>
    <row r="1249" spans="1:7" x14ac:dyDescent="0.35">
      <c r="A1249" s="240"/>
      <c r="B1249" s="60"/>
      <c r="C1249" s="312"/>
      <c r="D1249" s="797" t="s">
        <v>1250</v>
      </c>
      <c r="E1249" s="797"/>
      <c r="F1249" s="797"/>
      <c r="G1249" s="797"/>
    </row>
    <row r="1250" spans="1:7" x14ac:dyDescent="0.35">
      <c r="A1250" s="240"/>
      <c r="B1250" s="60"/>
      <c r="C1250" s="312"/>
      <c r="D1250" s="797"/>
      <c r="E1250" s="797"/>
      <c r="F1250" s="797"/>
      <c r="G1250" s="797"/>
    </row>
    <row r="1251" spans="1:7" ht="1.5" customHeight="1" x14ac:dyDescent="0.35">
      <c r="A1251" s="240"/>
      <c r="B1251" s="60"/>
      <c r="C1251" s="312"/>
      <c r="D1251" s="797"/>
      <c r="E1251" s="797"/>
      <c r="F1251" s="797"/>
      <c r="G1251" s="797"/>
    </row>
    <row r="1252" spans="1:7" x14ac:dyDescent="0.35">
      <c r="A1252" s="240"/>
      <c r="B1252" s="60"/>
      <c r="C1252" s="312"/>
      <c r="D1252" s="329"/>
      <c r="E1252" s="329"/>
      <c r="F1252" s="329"/>
      <c r="G1252" s="329"/>
    </row>
    <row r="1253" spans="1:7" x14ac:dyDescent="0.35">
      <c r="A1253" s="240" t="s">
        <v>1251</v>
      </c>
      <c r="B1253" s="255" t="s">
        <v>1252</v>
      </c>
      <c r="C1253" s="312"/>
      <c r="D1253" s="128"/>
      <c r="E1253" s="128"/>
      <c r="F1253" s="241"/>
      <c r="G1253" s="241"/>
    </row>
    <row r="1254" spans="1:7" x14ac:dyDescent="0.35">
      <c r="A1254" s="240"/>
      <c r="B1254" s="60"/>
      <c r="C1254" s="312"/>
      <c r="D1254" s="717" t="s">
        <v>1253</v>
      </c>
      <c r="E1254" s="717"/>
      <c r="F1254" s="717"/>
      <c r="G1254" s="717"/>
    </row>
    <row r="1255" spans="1:7" x14ac:dyDescent="0.35">
      <c r="A1255" s="240"/>
      <c r="B1255" s="60"/>
      <c r="C1255" s="312"/>
      <c r="D1255" s="717"/>
      <c r="E1255" s="717"/>
      <c r="F1255" s="717"/>
      <c r="G1255" s="717"/>
    </row>
    <row r="1256" spans="1:7" x14ac:dyDescent="0.35">
      <c r="A1256" s="240" t="s">
        <v>1254</v>
      </c>
      <c r="B1256" s="255" t="s">
        <v>1255</v>
      </c>
      <c r="C1256" s="312"/>
      <c r="D1256" s="128"/>
      <c r="E1256" s="128"/>
      <c r="F1256" s="241"/>
      <c r="G1256" s="241"/>
    </row>
    <row r="1257" spans="1:7" x14ac:dyDescent="0.35">
      <c r="A1257" s="240"/>
      <c r="B1257" s="60"/>
      <c r="C1257" s="312" t="s">
        <v>1256</v>
      </c>
      <c r="D1257" s="796" t="s">
        <v>1257</v>
      </c>
      <c r="E1257" s="796"/>
      <c r="F1257" s="796"/>
      <c r="G1257" s="796"/>
    </row>
    <row r="1258" spans="1:7" x14ac:dyDescent="0.35">
      <c r="A1258" s="240"/>
      <c r="B1258" s="60"/>
      <c r="C1258" s="312"/>
      <c r="D1258" s="796"/>
      <c r="E1258" s="796"/>
      <c r="F1258" s="796"/>
      <c r="G1258" s="796"/>
    </row>
    <row r="1259" spans="1:7" x14ac:dyDescent="0.35">
      <c r="A1259" s="240"/>
      <c r="B1259" s="60"/>
      <c r="C1259" s="312"/>
      <c r="D1259" s="791" t="s">
        <v>1258</v>
      </c>
      <c r="E1259" s="791"/>
      <c r="F1259" s="791"/>
      <c r="G1259" s="791"/>
    </row>
    <row r="1260" spans="1:7" x14ac:dyDescent="0.35">
      <c r="A1260" s="240" t="s">
        <v>1259</v>
      </c>
      <c r="B1260" s="255" t="s">
        <v>1260</v>
      </c>
      <c r="C1260" s="312"/>
      <c r="D1260" s="128"/>
      <c r="E1260" s="128"/>
      <c r="F1260" s="241"/>
      <c r="G1260" s="241"/>
    </row>
    <row r="1261" spans="1:7" x14ac:dyDescent="0.35">
      <c r="A1261" s="240" t="s">
        <v>1261</v>
      </c>
      <c r="B1261" s="60"/>
      <c r="C1261" s="721" t="s">
        <v>1262</v>
      </c>
      <c r="D1261" s="717" t="s">
        <v>1263</v>
      </c>
      <c r="E1261" s="717"/>
      <c r="F1261" s="717"/>
      <c r="G1261" s="717"/>
    </row>
    <row r="1262" spans="1:7" x14ac:dyDescent="0.35">
      <c r="A1262" s="240"/>
      <c r="B1262" s="60"/>
      <c r="C1262" s="721"/>
      <c r="D1262" s="717"/>
      <c r="E1262" s="717"/>
      <c r="F1262" s="717"/>
      <c r="G1262" s="717"/>
    </row>
    <row r="1263" spans="1:7" x14ac:dyDescent="0.35">
      <c r="A1263" s="240"/>
      <c r="B1263" s="60"/>
      <c r="C1263" s="721"/>
      <c r="D1263" s="717"/>
      <c r="E1263" s="717"/>
      <c r="F1263" s="717"/>
      <c r="G1263" s="717"/>
    </row>
    <row r="1264" spans="1:7" x14ac:dyDescent="0.35">
      <c r="A1264" s="240"/>
      <c r="B1264" s="60"/>
      <c r="C1264" s="721"/>
      <c r="D1264" s="717"/>
      <c r="E1264" s="717"/>
      <c r="F1264" s="717"/>
      <c r="G1264" s="717"/>
    </row>
    <row r="1265" spans="1:7" x14ac:dyDescent="0.35">
      <c r="A1265" s="240" t="s">
        <v>1264</v>
      </c>
      <c r="B1265" s="60"/>
      <c r="C1265" s="721" t="s">
        <v>1265</v>
      </c>
      <c r="D1265" s="717" t="s">
        <v>1266</v>
      </c>
      <c r="E1265" s="717"/>
      <c r="F1265" s="717"/>
      <c r="G1265" s="717"/>
    </row>
    <row r="1266" spans="1:7" x14ac:dyDescent="0.35">
      <c r="A1266" s="240"/>
      <c r="B1266" s="60"/>
      <c r="C1266" s="721"/>
      <c r="D1266" s="717"/>
      <c r="E1266" s="717"/>
      <c r="F1266" s="717"/>
      <c r="G1266" s="717"/>
    </row>
    <row r="1267" spans="1:7" x14ac:dyDescent="0.35">
      <c r="A1267" s="240"/>
      <c r="B1267" s="60"/>
      <c r="C1267" s="721"/>
      <c r="D1267" s="717"/>
      <c r="E1267" s="717"/>
      <c r="F1267" s="717"/>
      <c r="G1267" s="717"/>
    </row>
    <row r="1268" spans="1:7" ht="33.75" customHeight="1" x14ac:dyDescent="0.35">
      <c r="A1268" s="240">
        <v>1.1100000000000001</v>
      </c>
      <c r="B1268" s="722" t="s">
        <v>1267</v>
      </c>
      <c r="C1268" s="722"/>
      <c r="D1268" s="722"/>
      <c r="E1268" s="722"/>
      <c r="F1268" s="722"/>
      <c r="G1268" s="722"/>
    </row>
    <row r="1269" spans="1:7" x14ac:dyDescent="0.35">
      <c r="A1269" s="240" t="s">
        <v>1268</v>
      </c>
      <c r="B1269" s="255" t="s">
        <v>1269</v>
      </c>
      <c r="C1269" s="312"/>
      <c r="D1269" s="128"/>
      <c r="E1269" s="128"/>
      <c r="F1269" s="241"/>
      <c r="G1269" s="241"/>
    </row>
    <row r="1270" spans="1:7" x14ac:dyDescent="0.35">
      <c r="A1270" s="240" t="s">
        <v>1270</v>
      </c>
      <c r="B1270" s="60"/>
      <c r="C1270" s="721" t="s">
        <v>1271</v>
      </c>
      <c r="D1270" s="791" t="s">
        <v>1272</v>
      </c>
      <c r="E1270" s="791"/>
      <c r="F1270" s="791"/>
      <c r="G1270" s="791"/>
    </row>
    <row r="1271" spans="1:7" x14ac:dyDescent="0.35">
      <c r="A1271" s="240"/>
      <c r="B1271" s="60"/>
      <c r="C1271" s="721"/>
      <c r="D1271" s="717" t="s">
        <v>1273</v>
      </c>
      <c r="E1271" s="717"/>
      <c r="F1271" s="717"/>
      <c r="G1271" s="717"/>
    </row>
    <row r="1272" spans="1:7" x14ac:dyDescent="0.35">
      <c r="A1272" s="240"/>
      <c r="B1272" s="60"/>
      <c r="C1272" s="721"/>
      <c r="D1272" s="717"/>
      <c r="E1272" s="717"/>
      <c r="F1272" s="717"/>
      <c r="G1272" s="717"/>
    </row>
    <row r="1273" spans="1:7" x14ac:dyDescent="0.35">
      <c r="A1273" s="240" t="s">
        <v>1274</v>
      </c>
      <c r="B1273" s="255" t="s">
        <v>1275</v>
      </c>
      <c r="C1273" s="312"/>
      <c r="D1273" s="128"/>
      <c r="E1273" s="128"/>
      <c r="F1273" s="241"/>
      <c r="G1273" s="241"/>
    </row>
    <row r="1274" spans="1:7" x14ac:dyDescent="0.35">
      <c r="A1274" s="240" t="s">
        <v>1276</v>
      </c>
      <c r="B1274" s="60"/>
      <c r="C1274" s="721" t="s">
        <v>1277</v>
      </c>
      <c r="D1274" s="717" t="s">
        <v>1278</v>
      </c>
      <c r="E1274" s="717"/>
      <c r="F1274" s="717"/>
      <c r="G1274" s="717"/>
    </row>
    <row r="1275" spans="1:7" x14ac:dyDescent="0.35">
      <c r="A1275" s="240"/>
      <c r="B1275" s="60"/>
      <c r="C1275" s="721"/>
      <c r="D1275" s="717"/>
      <c r="E1275" s="717"/>
      <c r="F1275" s="717"/>
      <c r="G1275" s="717"/>
    </row>
    <row r="1276" spans="1:7" x14ac:dyDescent="0.35">
      <c r="A1276" s="240"/>
      <c r="B1276" s="60"/>
      <c r="C1276" s="312"/>
      <c r="D1276" s="791" t="s">
        <v>1279</v>
      </c>
      <c r="E1276" s="791"/>
      <c r="F1276" s="791"/>
      <c r="G1276" s="791"/>
    </row>
    <row r="1277" spans="1:7" ht="33.75" customHeight="1" x14ac:dyDescent="0.35">
      <c r="A1277" s="240" t="s">
        <v>1280</v>
      </c>
      <c r="B1277" s="60"/>
      <c r="C1277" s="312" t="s">
        <v>1281</v>
      </c>
      <c r="D1277" s="718" t="s">
        <v>1282</v>
      </c>
      <c r="E1277" s="718"/>
      <c r="F1277" s="718"/>
      <c r="G1277" s="718"/>
    </row>
    <row r="1278" spans="1:7" x14ac:dyDescent="0.35">
      <c r="A1278" s="240" t="s">
        <v>1283</v>
      </c>
      <c r="B1278" s="60"/>
      <c r="C1278" s="721" t="s">
        <v>1284</v>
      </c>
      <c r="D1278" s="798" t="s">
        <v>1285</v>
      </c>
      <c r="E1278" s="798"/>
      <c r="F1278" s="798"/>
      <c r="G1278" s="798"/>
    </row>
    <row r="1279" spans="1:7" x14ac:dyDescent="0.35">
      <c r="A1279" s="240"/>
      <c r="B1279" s="60"/>
      <c r="C1279" s="721"/>
      <c r="D1279" s="128"/>
      <c r="E1279" s="128"/>
      <c r="F1279" s="128"/>
      <c r="G1279" s="128"/>
    </row>
    <row r="1280" spans="1:7" x14ac:dyDescent="0.35">
      <c r="A1280" s="240" t="s">
        <v>1286</v>
      </c>
      <c r="B1280" s="60"/>
      <c r="C1280" s="721" t="s">
        <v>1287</v>
      </c>
      <c r="D1280" s="799" t="s">
        <v>1288</v>
      </c>
      <c r="E1280" s="799"/>
      <c r="F1280" s="799"/>
      <c r="G1280" s="799"/>
    </row>
    <row r="1281" spans="1:7" x14ac:dyDescent="0.35">
      <c r="A1281" s="240"/>
      <c r="B1281" s="60"/>
      <c r="C1281" s="721"/>
      <c r="D1281" s="799"/>
      <c r="E1281" s="799"/>
      <c r="F1281" s="799"/>
      <c r="G1281" s="799"/>
    </row>
    <row r="1282" spans="1:7" x14ac:dyDescent="0.35">
      <c r="A1282" s="240"/>
      <c r="B1282" s="60"/>
      <c r="C1282" s="721"/>
      <c r="D1282" s="799"/>
      <c r="E1282" s="799"/>
      <c r="F1282" s="799"/>
      <c r="G1282" s="799"/>
    </row>
    <row r="1283" spans="1:7" x14ac:dyDescent="0.35">
      <c r="A1283" s="240" t="s">
        <v>1289</v>
      </c>
      <c r="B1283" s="60"/>
      <c r="C1283" s="721" t="s">
        <v>1290</v>
      </c>
      <c r="D1283" s="724" t="s">
        <v>1291</v>
      </c>
      <c r="E1283" s="724"/>
      <c r="F1283" s="724"/>
      <c r="G1283" s="724"/>
    </row>
    <row r="1284" spans="1:7" x14ac:dyDescent="0.35">
      <c r="A1284" s="240"/>
      <c r="B1284" s="60"/>
      <c r="C1284" s="721"/>
      <c r="D1284" s="724"/>
      <c r="E1284" s="724"/>
      <c r="F1284" s="724"/>
      <c r="G1284" s="724"/>
    </row>
    <row r="1285" spans="1:7" x14ac:dyDescent="0.35">
      <c r="A1285" s="240"/>
      <c r="B1285" s="60"/>
      <c r="C1285" s="721"/>
      <c r="D1285" s="724"/>
      <c r="E1285" s="724"/>
      <c r="F1285" s="724"/>
      <c r="G1285" s="724"/>
    </row>
    <row r="1286" spans="1:7" x14ac:dyDescent="0.35">
      <c r="A1286" s="240"/>
      <c r="B1286" s="60"/>
      <c r="C1286" s="721"/>
      <c r="D1286" s="724"/>
      <c r="E1286" s="724"/>
      <c r="F1286" s="724"/>
      <c r="G1286" s="724"/>
    </row>
    <row r="1287" spans="1:7" ht="15" customHeight="1" x14ac:dyDescent="0.35">
      <c r="A1287" s="240" t="s">
        <v>1292</v>
      </c>
      <c r="B1287" s="60"/>
      <c r="C1287" s="312" t="s">
        <v>1293</v>
      </c>
      <c r="D1287" s="744" t="s">
        <v>1294</v>
      </c>
      <c r="E1287" s="744"/>
      <c r="F1287" s="744"/>
      <c r="G1287" s="744"/>
    </row>
    <row r="1288" spans="1:7" x14ac:dyDescent="0.35">
      <c r="A1288" s="240"/>
      <c r="B1288" s="60"/>
      <c r="C1288" s="312"/>
      <c r="D1288" s="435"/>
      <c r="E1288" s="435"/>
      <c r="F1288" s="435"/>
      <c r="G1288" s="435"/>
    </row>
    <row r="1289" spans="1:7" x14ac:dyDescent="0.35">
      <c r="A1289" s="240" t="s">
        <v>1295</v>
      </c>
      <c r="B1289" s="255" t="s">
        <v>1296</v>
      </c>
      <c r="C1289" s="312"/>
      <c r="D1289" s="128"/>
      <c r="E1289" s="128"/>
      <c r="F1289" s="241"/>
      <c r="G1289" s="241"/>
    </row>
    <row r="1290" spans="1:7" x14ac:dyDescent="0.35">
      <c r="A1290" s="240" t="s">
        <v>1297</v>
      </c>
      <c r="B1290" s="60"/>
      <c r="C1290" s="312" t="s">
        <v>1298</v>
      </c>
      <c r="D1290" s="717" t="s">
        <v>1299</v>
      </c>
      <c r="E1290" s="717"/>
      <c r="F1290" s="717"/>
      <c r="G1290" s="717"/>
    </row>
    <row r="1291" spans="1:7" x14ac:dyDescent="0.35">
      <c r="A1291" s="240"/>
      <c r="B1291" s="60"/>
      <c r="C1291" s="312"/>
      <c r="D1291" s="717"/>
      <c r="E1291" s="717"/>
      <c r="F1291" s="717"/>
      <c r="G1291" s="717"/>
    </row>
    <row r="1292" spans="1:7" ht="27.75" customHeight="1" x14ac:dyDescent="0.35">
      <c r="A1292" s="240" t="s">
        <v>1300</v>
      </c>
      <c r="B1292" s="60"/>
      <c r="C1292" s="312" t="s">
        <v>1301</v>
      </c>
      <c r="D1292" s="772" t="s">
        <v>1302</v>
      </c>
      <c r="E1292" s="772"/>
      <c r="F1292" s="772"/>
      <c r="G1292" s="772"/>
    </row>
    <row r="1293" spans="1:7" ht="25.5" customHeight="1" x14ac:dyDescent="0.35">
      <c r="A1293" s="240" t="s">
        <v>1303</v>
      </c>
      <c r="B1293" s="60"/>
      <c r="C1293" s="312" t="s">
        <v>1304</v>
      </c>
      <c r="D1293" s="772" t="s">
        <v>1305</v>
      </c>
      <c r="E1293" s="772"/>
      <c r="F1293" s="772"/>
      <c r="G1293" s="772"/>
    </row>
    <row r="1294" spans="1:7" x14ac:dyDescent="0.35">
      <c r="A1294" s="240" t="s">
        <v>1306</v>
      </c>
      <c r="B1294" s="60"/>
      <c r="C1294" s="721" t="s">
        <v>1307</v>
      </c>
      <c r="D1294" s="772" t="s">
        <v>1308</v>
      </c>
      <c r="E1294" s="772"/>
      <c r="F1294" s="772"/>
      <c r="G1294" s="772"/>
    </row>
    <row r="1295" spans="1:7" x14ac:dyDescent="0.35">
      <c r="A1295" s="240"/>
      <c r="B1295" s="60"/>
      <c r="C1295" s="721"/>
      <c r="D1295" s="324"/>
      <c r="E1295" s="324"/>
      <c r="F1295" s="324"/>
      <c r="G1295" s="324"/>
    </row>
    <row r="1296" spans="1:7" x14ac:dyDescent="0.35">
      <c r="A1296" s="240" t="s">
        <v>1309</v>
      </c>
      <c r="B1296" s="60"/>
      <c r="C1296" s="721" t="s">
        <v>1310</v>
      </c>
      <c r="D1296" s="772" t="s">
        <v>1311</v>
      </c>
      <c r="E1296" s="772"/>
      <c r="F1296" s="772"/>
      <c r="G1296" s="772"/>
    </row>
    <row r="1297" spans="1:7" x14ac:dyDescent="0.35">
      <c r="A1297" s="240"/>
      <c r="B1297" s="60"/>
      <c r="C1297" s="721"/>
      <c r="D1297" s="772"/>
      <c r="E1297" s="772"/>
      <c r="F1297" s="772"/>
      <c r="G1297" s="772"/>
    </row>
    <row r="1298" spans="1:7" x14ac:dyDescent="0.35">
      <c r="A1298" s="240" t="s">
        <v>1312</v>
      </c>
      <c r="B1298" s="60"/>
      <c r="C1298" s="312" t="s">
        <v>1313</v>
      </c>
      <c r="D1298" s="780" t="s">
        <v>1308</v>
      </c>
      <c r="E1298" s="780"/>
      <c r="F1298" s="780"/>
      <c r="G1298" s="780"/>
    </row>
    <row r="1299" spans="1:7" x14ac:dyDescent="0.35">
      <c r="A1299" s="240" t="s">
        <v>1314</v>
      </c>
      <c r="B1299" s="60"/>
      <c r="C1299" s="312" t="s">
        <v>1315</v>
      </c>
      <c r="D1299" s="780" t="s">
        <v>1308</v>
      </c>
      <c r="E1299" s="780"/>
      <c r="F1299" s="780"/>
      <c r="G1299" s="780"/>
    </row>
    <row r="1300" spans="1:7" x14ac:dyDescent="0.35">
      <c r="A1300" s="240" t="s">
        <v>1316</v>
      </c>
      <c r="B1300" s="60"/>
      <c r="C1300" s="312" t="s">
        <v>1317</v>
      </c>
      <c r="D1300" s="780" t="s">
        <v>1308</v>
      </c>
      <c r="E1300" s="780"/>
      <c r="F1300" s="780"/>
      <c r="G1300" s="780"/>
    </row>
    <row r="1301" spans="1:7" x14ac:dyDescent="0.35">
      <c r="A1301" s="240" t="s">
        <v>1318</v>
      </c>
      <c r="B1301" s="60"/>
      <c r="C1301" s="721" t="s">
        <v>1319</v>
      </c>
      <c r="D1301" s="780" t="s">
        <v>1308</v>
      </c>
      <c r="E1301" s="780"/>
      <c r="F1301" s="780"/>
      <c r="G1301" s="780"/>
    </row>
    <row r="1302" spans="1:7" x14ac:dyDescent="0.35">
      <c r="A1302" s="240"/>
      <c r="B1302" s="60"/>
      <c r="C1302" s="721"/>
      <c r="D1302" s="327"/>
      <c r="E1302" s="327"/>
      <c r="F1302" s="327"/>
      <c r="G1302" s="327"/>
    </row>
    <row r="1303" spans="1:7" x14ac:dyDescent="0.35">
      <c r="A1303" s="240" t="s">
        <v>1320</v>
      </c>
      <c r="B1303" s="60"/>
      <c r="C1303" s="312" t="s">
        <v>1321</v>
      </c>
      <c r="D1303" s="780" t="s">
        <v>1308</v>
      </c>
      <c r="E1303" s="780"/>
      <c r="F1303" s="780"/>
      <c r="G1303" s="780"/>
    </row>
    <row r="1304" spans="1:7" x14ac:dyDescent="0.35">
      <c r="A1304" s="240" t="s">
        <v>1322</v>
      </c>
      <c r="B1304" s="60"/>
      <c r="C1304" s="721" t="s">
        <v>1323</v>
      </c>
      <c r="D1304" s="780" t="s">
        <v>1308</v>
      </c>
      <c r="E1304" s="780"/>
      <c r="F1304" s="780"/>
      <c r="G1304" s="780"/>
    </row>
    <row r="1305" spans="1:7" x14ac:dyDescent="0.35">
      <c r="A1305" s="240"/>
      <c r="B1305" s="60"/>
      <c r="C1305" s="721"/>
      <c r="D1305" s="327"/>
      <c r="E1305" s="327"/>
      <c r="F1305" s="327"/>
      <c r="G1305" s="327"/>
    </row>
    <row r="1306" spans="1:7" x14ac:dyDescent="0.35">
      <c r="A1306" s="240" t="s">
        <v>1324</v>
      </c>
      <c r="B1306" s="60"/>
      <c r="C1306" s="721" t="s">
        <v>1325</v>
      </c>
      <c r="D1306" s="772" t="s">
        <v>1326</v>
      </c>
      <c r="E1306" s="772"/>
      <c r="F1306" s="772"/>
      <c r="G1306" s="772"/>
    </row>
    <row r="1307" spans="1:7" x14ac:dyDescent="0.35">
      <c r="A1307" s="240"/>
      <c r="B1307" s="60"/>
      <c r="C1307" s="721"/>
      <c r="D1307" s="772"/>
      <c r="E1307" s="772"/>
      <c r="F1307" s="772"/>
      <c r="G1307" s="772"/>
    </row>
    <row r="1308" spans="1:7" x14ac:dyDescent="0.35">
      <c r="A1308" s="240"/>
      <c r="B1308" s="60"/>
      <c r="C1308" s="721"/>
      <c r="D1308" s="772"/>
      <c r="E1308" s="772"/>
      <c r="F1308" s="772"/>
      <c r="G1308" s="772"/>
    </row>
    <row r="1309" spans="1:7" x14ac:dyDescent="0.35">
      <c r="A1309" s="240"/>
      <c r="B1309" s="60"/>
      <c r="C1309" s="721"/>
      <c r="D1309" s="64" t="s">
        <v>1327</v>
      </c>
      <c r="E1309" s="48"/>
      <c r="F1309" s="48"/>
      <c r="G1309" s="48"/>
    </row>
    <row r="1310" spans="1:7" x14ac:dyDescent="0.35">
      <c r="A1310" s="240"/>
      <c r="B1310" s="60"/>
      <c r="C1310" s="721"/>
      <c r="D1310" s="777" t="s">
        <v>1328</v>
      </c>
      <c r="E1310" s="777"/>
      <c r="F1310" s="777"/>
      <c r="G1310" s="777"/>
    </row>
    <row r="1311" spans="1:7" x14ac:dyDescent="0.35">
      <c r="A1311" s="240"/>
      <c r="B1311" s="60"/>
      <c r="C1311" s="721"/>
      <c r="D1311" s="777" t="s">
        <v>1329</v>
      </c>
      <c r="E1311" s="777"/>
      <c r="F1311" s="777"/>
      <c r="G1311" s="777"/>
    </row>
    <row r="1312" spans="1:7" x14ac:dyDescent="0.35">
      <c r="A1312" s="240"/>
      <c r="B1312" s="60"/>
      <c r="C1312" s="721"/>
      <c r="D1312" s="777" t="s">
        <v>1330</v>
      </c>
      <c r="E1312" s="777"/>
      <c r="F1312" s="777"/>
      <c r="G1312" s="777"/>
    </row>
    <row r="1313" spans="1:7" x14ac:dyDescent="0.35">
      <c r="A1313" s="240" t="s">
        <v>1331</v>
      </c>
      <c r="B1313" s="60"/>
      <c r="C1313" s="717" t="s">
        <v>1332</v>
      </c>
      <c r="D1313" s="717" t="s">
        <v>1333</v>
      </c>
      <c r="E1313" s="717"/>
      <c r="F1313" s="717"/>
      <c r="G1313" s="717"/>
    </row>
    <row r="1314" spans="1:7" x14ac:dyDescent="0.35">
      <c r="A1314" s="240"/>
      <c r="B1314" s="60"/>
      <c r="C1314" s="717"/>
      <c r="D1314" s="717"/>
      <c r="E1314" s="717"/>
      <c r="F1314" s="717"/>
      <c r="G1314" s="717"/>
    </row>
    <row r="1315" spans="1:7" x14ac:dyDescent="0.35">
      <c r="A1315" s="240"/>
      <c r="B1315" s="60"/>
      <c r="C1315" s="312"/>
      <c r="D1315" s="717" t="s">
        <v>1334</v>
      </c>
      <c r="E1315" s="717"/>
      <c r="F1315" s="717"/>
      <c r="G1315" s="717"/>
    </row>
    <row r="1316" spans="1:7" x14ac:dyDescent="0.35">
      <c r="A1316" s="240"/>
      <c r="B1316" s="60"/>
      <c r="C1316" s="312"/>
      <c r="D1316" s="717"/>
      <c r="E1316" s="717"/>
      <c r="F1316" s="717"/>
      <c r="G1316" s="717"/>
    </row>
    <row r="1317" spans="1:7" x14ac:dyDescent="0.35">
      <c r="A1317" s="240"/>
      <c r="B1317" s="60"/>
      <c r="C1317" s="312"/>
      <c r="D1317" s="717"/>
      <c r="E1317" s="717"/>
      <c r="F1317" s="717"/>
      <c r="G1317" s="717"/>
    </row>
    <row r="1318" spans="1:7" x14ac:dyDescent="0.35">
      <c r="A1318" s="240"/>
      <c r="B1318" s="60"/>
      <c r="C1318" s="312"/>
      <c r="D1318" s="717"/>
      <c r="E1318" s="717"/>
      <c r="F1318" s="717"/>
      <c r="G1318" s="717"/>
    </row>
    <row r="1319" spans="1:7" x14ac:dyDescent="0.35">
      <c r="A1319" s="240" t="s">
        <v>1335</v>
      </c>
      <c r="B1319" s="60"/>
      <c r="C1319" s="312" t="s">
        <v>1336</v>
      </c>
      <c r="D1319" s="791" t="s">
        <v>1337</v>
      </c>
      <c r="E1319" s="791"/>
      <c r="F1319" s="791"/>
      <c r="G1319" s="791"/>
    </row>
    <row r="1320" spans="1:7" x14ac:dyDescent="0.35">
      <c r="A1320" s="240"/>
      <c r="B1320" s="60"/>
      <c r="C1320" s="312"/>
      <c r="D1320" s="777" t="s">
        <v>1338</v>
      </c>
      <c r="E1320" s="777"/>
      <c r="F1320" s="777"/>
      <c r="G1320" s="777"/>
    </row>
    <row r="1321" spans="1:7" x14ac:dyDescent="0.35">
      <c r="A1321" s="240"/>
      <c r="B1321" s="60"/>
      <c r="C1321" s="312"/>
      <c r="D1321" s="777" t="s">
        <v>1339</v>
      </c>
      <c r="E1321" s="777"/>
      <c r="F1321" s="777"/>
      <c r="G1321" s="777"/>
    </row>
    <row r="1322" spans="1:7" x14ac:dyDescent="0.35">
      <c r="A1322" s="240" t="s">
        <v>1340</v>
      </c>
      <c r="B1322" s="60"/>
      <c r="C1322" s="312" t="s">
        <v>1341</v>
      </c>
      <c r="D1322" s="717" t="s">
        <v>1342</v>
      </c>
      <c r="E1322" s="717"/>
      <c r="F1322" s="717"/>
      <c r="G1322" s="717"/>
    </row>
    <row r="1323" spans="1:7" x14ac:dyDescent="0.35">
      <c r="A1323" s="240"/>
      <c r="B1323" s="60"/>
      <c r="C1323" s="312"/>
      <c r="D1323" s="717"/>
      <c r="E1323" s="717"/>
      <c r="F1323" s="717"/>
      <c r="G1323" s="717"/>
    </row>
    <row r="1324" spans="1:7" x14ac:dyDescent="0.35">
      <c r="A1324" s="240" t="s">
        <v>1343</v>
      </c>
      <c r="B1324" s="60"/>
      <c r="C1324" s="721" t="s">
        <v>1344</v>
      </c>
      <c r="F1324" s="66"/>
      <c r="G1324" s="66"/>
    </row>
    <row r="1325" spans="1:7" x14ac:dyDescent="0.35">
      <c r="A1325" s="240"/>
      <c r="B1325" s="60"/>
      <c r="C1325" s="721"/>
      <c r="F1325" s="66"/>
      <c r="G1325" s="66"/>
    </row>
    <row r="1326" spans="1:7" x14ac:dyDescent="0.35">
      <c r="A1326" s="240" t="s">
        <v>1345</v>
      </c>
      <c r="B1326" s="60"/>
      <c r="C1326" s="721" t="s">
        <v>1346</v>
      </c>
      <c r="D1326" s="717" t="s">
        <v>1347</v>
      </c>
      <c r="E1326" s="717"/>
      <c r="F1326" s="717"/>
      <c r="G1326" s="717"/>
    </row>
    <row r="1327" spans="1:7" x14ac:dyDescent="0.35">
      <c r="A1327" s="240"/>
      <c r="B1327" s="60"/>
      <c r="C1327" s="721"/>
      <c r="D1327" s="717"/>
      <c r="E1327" s="717"/>
      <c r="F1327" s="717"/>
      <c r="G1327" s="717"/>
    </row>
    <row r="1328" spans="1:7" x14ac:dyDescent="0.35">
      <c r="A1328" s="240"/>
      <c r="B1328" s="60"/>
      <c r="C1328" s="721"/>
      <c r="D1328" s="772" t="s">
        <v>1348</v>
      </c>
      <c r="E1328" s="772"/>
      <c r="F1328" s="772"/>
      <c r="G1328" s="772"/>
    </row>
    <row r="1329" spans="1:7" x14ac:dyDescent="0.35">
      <c r="A1329" s="240"/>
      <c r="B1329" s="60"/>
      <c r="C1329" s="721"/>
      <c r="D1329" s="772"/>
      <c r="E1329" s="772"/>
      <c r="F1329" s="772"/>
      <c r="G1329" s="772"/>
    </row>
    <row r="1330" spans="1:7" x14ac:dyDescent="0.35">
      <c r="A1330" s="240"/>
      <c r="B1330" s="60"/>
      <c r="C1330" s="721"/>
      <c r="D1330" s="777" t="s">
        <v>1349</v>
      </c>
      <c r="E1330" s="777"/>
      <c r="F1330" s="777"/>
      <c r="G1330" s="777"/>
    </row>
    <row r="1331" spans="1:7" x14ac:dyDescent="0.35">
      <c r="A1331" s="240"/>
      <c r="B1331" s="60"/>
      <c r="C1331" s="721"/>
      <c r="D1331" s="772" t="s">
        <v>1350</v>
      </c>
      <c r="E1331" s="772"/>
      <c r="F1331" s="772"/>
      <c r="G1331" s="772"/>
    </row>
    <row r="1332" spans="1:7" x14ac:dyDescent="0.35">
      <c r="A1332" s="240"/>
      <c r="B1332" s="60"/>
      <c r="C1332" s="721"/>
      <c r="D1332" s="772"/>
      <c r="E1332" s="772"/>
      <c r="F1332" s="772"/>
      <c r="G1332" s="772"/>
    </row>
    <row r="1333" spans="1:7" x14ac:dyDescent="0.35">
      <c r="A1333" s="240"/>
      <c r="B1333" s="60"/>
      <c r="C1333" s="721"/>
      <c r="D1333" s="777" t="s">
        <v>1351</v>
      </c>
      <c r="E1333" s="777"/>
      <c r="F1333" s="777"/>
      <c r="G1333" s="777"/>
    </row>
    <row r="1334" spans="1:7" x14ac:dyDescent="0.35">
      <c r="A1334" s="240"/>
      <c r="B1334" s="60"/>
      <c r="C1334" s="721"/>
      <c r="D1334" s="777" t="s">
        <v>1352</v>
      </c>
      <c r="E1334" s="777"/>
      <c r="F1334" s="777"/>
      <c r="G1334" s="777"/>
    </row>
    <row r="1335" spans="1:7" x14ac:dyDescent="0.35">
      <c r="A1335" s="240"/>
      <c r="B1335" s="60"/>
      <c r="C1335" s="721"/>
      <c r="D1335" s="777" t="s">
        <v>1353</v>
      </c>
      <c r="E1335" s="777"/>
      <c r="F1335" s="777"/>
      <c r="G1335" s="777"/>
    </row>
    <row r="1336" spans="1:7" x14ac:dyDescent="0.35">
      <c r="A1336" s="240"/>
      <c r="B1336" s="60"/>
      <c r="C1336" s="721"/>
      <c r="D1336" s="777" t="s">
        <v>1354</v>
      </c>
      <c r="E1336" s="777"/>
      <c r="F1336" s="777"/>
      <c r="G1336" s="777"/>
    </row>
    <row r="1337" spans="1:7" x14ac:dyDescent="0.35">
      <c r="A1337" s="240" t="s">
        <v>1355</v>
      </c>
      <c r="B1337" s="60"/>
      <c r="C1337" s="721" t="s">
        <v>1356</v>
      </c>
      <c r="F1337" s="66"/>
      <c r="G1337" s="66"/>
    </row>
    <row r="1338" spans="1:7" x14ac:dyDescent="0.35">
      <c r="A1338" s="240"/>
      <c r="B1338" s="60"/>
      <c r="C1338" s="721"/>
      <c r="F1338" s="66"/>
      <c r="G1338" s="66"/>
    </row>
    <row r="1339" spans="1:7" x14ac:dyDescent="0.35">
      <c r="A1339" s="240" t="s">
        <v>1357</v>
      </c>
      <c r="B1339" s="255" t="s">
        <v>1358</v>
      </c>
      <c r="C1339" s="312"/>
      <c r="F1339" s="66"/>
      <c r="G1339" s="66"/>
    </row>
    <row r="1340" spans="1:7" x14ac:dyDescent="0.35">
      <c r="A1340" s="240" t="s">
        <v>1359</v>
      </c>
      <c r="B1340" s="60"/>
      <c r="C1340" s="721" t="s">
        <v>1360</v>
      </c>
      <c r="D1340" s="780" t="s">
        <v>1308</v>
      </c>
      <c r="E1340" s="780"/>
      <c r="F1340" s="780"/>
      <c r="G1340" s="780"/>
    </row>
    <row r="1341" spans="1:7" x14ac:dyDescent="0.35">
      <c r="A1341" s="240"/>
      <c r="B1341" s="60"/>
      <c r="C1341" s="721"/>
      <c r="D1341" s="327"/>
      <c r="E1341" s="327"/>
      <c r="F1341" s="327"/>
      <c r="G1341" s="327"/>
    </row>
    <row r="1342" spans="1:7" x14ac:dyDescent="0.35">
      <c r="A1342" s="240"/>
      <c r="B1342" s="60"/>
      <c r="C1342" s="721"/>
      <c r="D1342" s="327"/>
      <c r="E1342" s="327"/>
      <c r="F1342" s="327"/>
      <c r="G1342" s="327"/>
    </row>
    <row r="1343" spans="1:7" x14ac:dyDescent="0.35">
      <c r="A1343" s="240" t="s">
        <v>1361</v>
      </c>
      <c r="B1343" s="60"/>
      <c r="C1343" s="312" t="s">
        <v>1362</v>
      </c>
      <c r="D1343" s="791" t="s">
        <v>1363</v>
      </c>
      <c r="E1343" s="791"/>
      <c r="F1343" s="791"/>
      <c r="G1343" s="791"/>
    </row>
    <row r="1344" spans="1:7" x14ac:dyDescent="0.35">
      <c r="A1344" s="240" t="s">
        <v>1364</v>
      </c>
      <c r="B1344" s="60"/>
      <c r="C1344" s="721" t="s">
        <v>1365</v>
      </c>
      <c r="D1344" s="780" t="s">
        <v>1308</v>
      </c>
      <c r="E1344" s="780"/>
      <c r="F1344" s="780"/>
      <c r="G1344" s="780"/>
    </row>
    <row r="1345" spans="1:7" x14ac:dyDescent="0.35">
      <c r="A1345" s="240"/>
      <c r="B1345" s="60"/>
      <c r="C1345" s="721"/>
      <c r="D1345" s="327"/>
      <c r="E1345" s="327"/>
      <c r="F1345" s="327"/>
      <c r="G1345" s="327"/>
    </row>
    <row r="1346" spans="1:7" x14ac:dyDescent="0.35">
      <c r="A1346" s="240"/>
      <c r="B1346" s="60"/>
      <c r="C1346" s="721"/>
      <c r="D1346" s="327"/>
      <c r="E1346" s="327"/>
      <c r="F1346" s="327"/>
      <c r="G1346" s="327"/>
    </row>
    <row r="1347" spans="1:7" x14ac:dyDescent="0.35">
      <c r="A1347" s="240"/>
      <c r="B1347" s="60"/>
      <c r="C1347" s="721"/>
      <c r="D1347" s="327"/>
      <c r="E1347" s="327"/>
      <c r="F1347" s="327"/>
      <c r="G1347" s="327"/>
    </row>
    <row r="1348" spans="1:7" x14ac:dyDescent="0.35">
      <c r="A1348" s="240"/>
      <c r="B1348" s="60"/>
      <c r="C1348" s="721"/>
      <c r="D1348" s="327"/>
      <c r="E1348" s="327"/>
      <c r="F1348" s="327"/>
      <c r="G1348" s="327"/>
    </row>
    <row r="1349" spans="1:7" x14ac:dyDescent="0.35">
      <c r="A1349" s="240" t="s">
        <v>1366</v>
      </c>
      <c r="B1349" s="60"/>
      <c r="C1349" s="312" t="s">
        <v>1367</v>
      </c>
      <c r="D1349" s="791" t="s">
        <v>1368</v>
      </c>
      <c r="E1349" s="791"/>
      <c r="F1349" s="791"/>
      <c r="G1349" s="791"/>
    </row>
    <row r="1350" spans="1:7" x14ac:dyDescent="0.35">
      <c r="A1350" s="240"/>
      <c r="B1350" s="60"/>
      <c r="C1350" s="312"/>
      <c r="D1350" s="777" t="s">
        <v>1369</v>
      </c>
      <c r="E1350" s="777"/>
      <c r="F1350" s="777"/>
      <c r="G1350" s="777"/>
    </row>
    <row r="1351" spans="1:7" x14ac:dyDescent="0.35">
      <c r="A1351" s="240"/>
      <c r="B1351" s="60"/>
      <c r="C1351" s="312"/>
      <c r="D1351" s="777" t="s">
        <v>1370</v>
      </c>
      <c r="E1351" s="777"/>
      <c r="F1351" s="777"/>
      <c r="G1351" s="777"/>
    </row>
    <row r="1352" spans="1:7" x14ac:dyDescent="0.35">
      <c r="A1352" s="240"/>
      <c r="B1352" s="60"/>
      <c r="C1352" s="312"/>
      <c r="D1352" s="777" t="s">
        <v>1371</v>
      </c>
      <c r="E1352" s="777"/>
      <c r="F1352" s="777"/>
      <c r="G1352" s="777"/>
    </row>
    <row r="1353" spans="1:7" x14ac:dyDescent="0.35">
      <c r="A1353" s="240"/>
      <c r="B1353" s="60"/>
      <c r="C1353" s="312"/>
      <c r="D1353" s="800" t="s">
        <v>1372</v>
      </c>
      <c r="E1353" s="800" t="s">
        <v>1373</v>
      </c>
      <c r="F1353" s="800" t="s">
        <v>1374</v>
      </c>
      <c r="G1353" s="800"/>
    </row>
    <row r="1354" spans="1:7" x14ac:dyDescent="0.35">
      <c r="A1354" s="240"/>
      <c r="B1354" s="60"/>
      <c r="C1354" s="312"/>
      <c r="D1354" s="800" t="s">
        <v>1375</v>
      </c>
      <c r="E1354" s="800" t="s">
        <v>1373</v>
      </c>
      <c r="F1354" s="800" t="s">
        <v>1374</v>
      </c>
      <c r="G1354" s="800"/>
    </row>
    <row r="1355" spans="1:7" x14ac:dyDescent="0.35">
      <c r="A1355" s="240"/>
      <c r="B1355" s="60"/>
      <c r="C1355" s="312"/>
      <c r="D1355" s="800" t="s">
        <v>1376</v>
      </c>
      <c r="E1355" s="800" t="s">
        <v>1374</v>
      </c>
      <c r="F1355" s="800"/>
      <c r="G1355" s="800"/>
    </row>
    <row r="1356" spans="1:7" x14ac:dyDescent="0.35">
      <c r="A1356" s="240"/>
      <c r="B1356" s="60"/>
      <c r="C1356" s="312"/>
      <c r="D1356" s="800" t="s">
        <v>1377</v>
      </c>
      <c r="E1356" s="800" t="s">
        <v>1374</v>
      </c>
      <c r="F1356" s="800"/>
      <c r="G1356" s="800"/>
    </row>
    <row r="1357" spans="1:7" x14ac:dyDescent="0.35">
      <c r="A1357" s="240"/>
      <c r="B1357" s="60"/>
      <c r="C1357" s="312"/>
      <c r="D1357" s="800"/>
      <c r="E1357" s="800"/>
      <c r="F1357" s="800"/>
      <c r="G1357" s="800"/>
    </row>
    <row r="1358" spans="1:7" x14ac:dyDescent="0.35">
      <c r="A1358" s="240"/>
      <c r="B1358" s="60"/>
      <c r="C1358" s="312"/>
      <c r="D1358" s="777" t="s">
        <v>1378</v>
      </c>
      <c r="E1358" s="777"/>
      <c r="F1358" s="777"/>
      <c r="G1358" s="777"/>
    </row>
    <row r="1359" spans="1:7" x14ac:dyDescent="0.35">
      <c r="A1359" s="240" t="s">
        <v>1379</v>
      </c>
      <c r="B1359" s="60"/>
      <c r="C1359" s="312" t="s">
        <v>1380</v>
      </c>
      <c r="D1359" s="772"/>
      <c r="E1359" s="772"/>
      <c r="F1359" s="772"/>
      <c r="G1359" s="772"/>
    </row>
    <row r="1360" spans="1:7" x14ac:dyDescent="0.35">
      <c r="A1360" s="240" t="s">
        <v>1381</v>
      </c>
      <c r="B1360" s="60"/>
      <c r="C1360" s="721" t="s">
        <v>1356</v>
      </c>
      <c r="D1360" s="772"/>
      <c r="E1360" s="772"/>
      <c r="F1360" s="772"/>
      <c r="G1360" s="772"/>
    </row>
    <row r="1361" spans="1:7" x14ac:dyDescent="0.35">
      <c r="A1361" s="240"/>
      <c r="B1361" s="60"/>
      <c r="C1361" s="721"/>
      <c r="D1361" s="324"/>
      <c r="E1361" s="324"/>
      <c r="F1361" s="324"/>
      <c r="G1361" s="324"/>
    </row>
    <row r="1362" spans="1:7" x14ac:dyDescent="0.35">
      <c r="A1362" s="240"/>
      <c r="B1362" s="60"/>
      <c r="C1362" s="312"/>
      <c r="D1362" s="324"/>
      <c r="E1362" s="324"/>
      <c r="F1362" s="324"/>
      <c r="G1362" s="324"/>
    </row>
    <row r="1363" spans="1:7" x14ac:dyDescent="0.35">
      <c r="A1363" s="240"/>
      <c r="B1363" s="60"/>
      <c r="C1363" s="312"/>
      <c r="D1363" s="324"/>
      <c r="E1363" s="324"/>
      <c r="F1363" s="324"/>
      <c r="G1363" s="324"/>
    </row>
    <row r="1364" spans="1:7" x14ac:dyDescent="0.35">
      <c r="A1364" s="240">
        <v>1.1200000000000001</v>
      </c>
      <c r="B1364" s="255" t="s">
        <v>1382</v>
      </c>
      <c r="C1364" s="312"/>
      <c r="F1364" s="66"/>
      <c r="G1364" s="66"/>
    </row>
    <row r="1365" spans="1:7" x14ac:dyDescent="0.35">
      <c r="A1365" s="240" t="s">
        <v>1383</v>
      </c>
      <c r="B1365" s="255" t="s">
        <v>1384</v>
      </c>
      <c r="C1365" s="312"/>
      <c r="F1365" s="66"/>
      <c r="G1365" s="66"/>
    </row>
    <row r="1366" spans="1:7" x14ac:dyDescent="0.35">
      <c r="A1366" s="240" t="s">
        <v>1385</v>
      </c>
      <c r="B1366" s="60"/>
      <c r="C1366" s="312" t="s">
        <v>1386</v>
      </c>
      <c r="D1366" s="717" t="s">
        <v>1387</v>
      </c>
      <c r="E1366" s="717"/>
      <c r="F1366" s="717"/>
      <c r="G1366" s="717"/>
    </row>
    <row r="1367" spans="1:7" x14ac:dyDescent="0.35">
      <c r="A1367" s="240"/>
      <c r="B1367" s="60"/>
      <c r="C1367" s="312"/>
      <c r="D1367" s="717"/>
      <c r="E1367" s="717"/>
      <c r="F1367" s="717"/>
      <c r="G1367" s="717"/>
    </row>
    <row r="1368" spans="1:7" x14ac:dyDescent="0.35">
      <c r="A1368" s="240"/>
      <c r="B1368" s="60"/>
      <c r="C1368" s="312"/>
      <c r="D1368" s="717"/>
      <c r="E1368" s="717"/>
      <c r="F1368" s="717"/>
      <c r="G1368" s="717"/>
    </row>
    <row r="1369" spans="1:7" x14ac:dyDescent="0.35">
      <c r="A1369" s="240"/>
      <c r="B1369" s="60"/>
      <c r="C1369" s="312"/>
      <c r="D1369" s="717"/>
      <c r="E1369" s="717"/>
      <c r="F1369" s="717"/>
      <c r="G1369" s="717"/>
    </row>
    <row r="1370" spans="1:7" x14ac:dyDescent="0.35">
      <c r="A1370" s="240"/>
      <c r="B1370" s="60"/>
      <c r="C1370" s="312"/>
      <c r="D1370" s="791" t="s">
        <v>1388</v>
      </c>
      <c r="E1370" s="791"/>
      <c r="F1370" s="791"/>
      <c r="G1370" s="791" t="s">
        <v>1388</v>
      </c>
    </row>
    <row r="1371" spans="1:7" x14ac:dyDescent="0.35">
      <c r="A1371" s="240"/>
      <c r="B1371" s="60"/>
      <c r="C1371" s="312"/>
      <c r="D1371" s="777" t="s">
        <v>1389</v>
      </c>
      <c r="E1371" s="777"/>
      <c r="F1371" s="777"/>
      <c r="G1371" s="777"/>
    </row>
    <row r="1372" spans="1:7" x14ac:dyDescent="0.35">
      <c r="A1372" s="240"/>
      <c r="B1372" s="60"/>
      <c r="C1372" s="312"/>
      <c r="D1372" s="777" t="s">
        <v>1390</v>
      </c>
      <c r="E1372" s="777"/>
      <c r="F1372" s="777"/>
      <c r="G1372" s="777"/>
    </row>
    <row r="1373" spans="1:7" x14ac:dyDescent="0.35">
      <c r="A1373" s="240"/>
      <c r="B1373" s="60"/>
      <c r="C1373" s="312"/>
      <c r="D1373" s="777" t="s">
        <v>1391</v>
      </c>
      <c r="E1373" s="777"/>
      <c r="F1373" s="777"/>
      <c r="G1373" s="777"/>
    </row>
    <row r="1374" spans="1:7" x14ac:dyDescent="0.35">
      <c r="A1374" s="240"/>
      <c r="B1374" s="60"/>
      <c r="C1374" s="312"/>
      <c r="D1374" s="772" t="s">
        <v>1392</v>
      </c>
      <c r="E1374" s="772"/>
      <c r="F1374" s="772"/>
      <c r="G1374" s="772"/>
    </row>
    <row r="1375" spans="1:7" x14ac:dyDescent="0.35">
      <c r="A1375" s="240"/>
      <c r="B1375" s="60"/>
      <c r="C1375" s="312"/>
      <c r="D1375" s="772"/>
      <c r="E1375" s="772"/>
      <c r="F1375" s="772"/>
      <c r="G1375" s="772"/>
    </row>
    <row r="1376" spans="1:7" x14ac:dyDescent="0.35">
      <c r="A1376" s="240"/>
      <c r="B1376" s="60"/>
      <c r="C1376" s="312"/>
      <c r="D1376" s="772"/>
      <c r="E1376" s="772"/>
      <c r="F1376" s="772"/>
      <c r="G1376" s="772"/>
    </row>
    <row r="1377" spans="1:7" x14ac:dyDescent="0.35">
      <c r="A1377" s="240"/>
      <c r="B1377" s="60"/>
      <c r="C1377" s="312"/>
      <c r="D1377" s="717" t="s">
        <v>1393</v>
      </c>
      <c r="E1377" s="717"/>
      <c r="F1377" s="717"/>
      <c r="G1377" s="717"/>
    </row>
    <row r="1378" spans="1:7" x14ac:dyDescent="0.35">
      <c r="A1378" s="240"/>
      <c r="B1378" s="60"/>
      <c r="C1378" s="312"/>
      <c r="D1378" s="717"/>
      <c r="E1378" s="717"/>
      <c r="F1378" s="717"/>
      <c r="G1378" s="717"/>
    </row>
    <row r="1379" spans="1:7" x14ac:dyDescent="0.35">
      <c r="A1379" s="240"/>
      <c r="B1379" s="60"/>
      <c r="C1379" s="312"/>
      <c r="D1379" s="717"/>
      <c r="E1379" s="717"/>
      <c r="F1379" s="717"/>
      <c r="G1379" s="717"/>
    </row>
    <row r="1380" spans="1:7" x14ac:dyDescent="0.35">
      <c r="A1380" s="240"/>
      <c r="B1380" s="60"/>
      <c r="C1380" s="312"/>
      <c r="D1380" s="717" t="s">
        <v>1394</v>
      </c>
      <c r="E1380" s="717"/>
      <c r="F1380" s="717"/>
      <c r="G1380" s="717"/>
    </row>
    <row r="1381" spans="1:7" x14ac:dyDescent="0.35">
      <c r="A1381" s="240"/>
      <c r="B1381" s="60"/>
      <c r="C1381" s="312"/>
      <c r="D1381" s="717"/>
      <c r="E1381" s="717"/>
      <c r="F1381" s="717"/>
      <c r="G1381" s="717"/>
    </row>
    <row r="1382" spans="1:7" x14ac:dyDescent="0.35">
      <c r="A1382" s="240"/>
      <c r="B1382" s="60"/>
      <c r="C1382" s="312"/>
      <c r="D1382" s="791" t="s">
        <v>1395</v>
      </c>
      <c r="E1382" s="791"/>
      <c r="F1382" s="791"/>
      <c r="G1382" s="791" t="s">
        <v>1395</v>
      </c>
    </row>
    <row r="1383" spans="1:7" x14ac:dyDescent="0.35">
      <c r="A1383" s="240"/>
      <c r="B1383" s="60"/>
      <c r="C1383" s="312"/>
      <c r="D1383" s="772" t="s">
        <v>1396</v>
      </c>
      <c r="E1383" s="772"/>
      <c r="F1383" s="772"/>
      <c r="G1383" s="772"/>
    </row>
    <row r="1384" spans="1:7" x14ac:dyDescent="0.35">
      <c r="A1384" s="240"/>
      <c r="B1384" s="60"/>
      <c r="C1384" s="312"/>
      <c r="D1384" s="772"/>
      <c r="E1384" s="772"/>
      <c r="F1384" s="772"/>
      <c r="G1384" s="772"/>
    </row>
    <row r="1385" spans="1:7" x14ac:dyDescent="0.35">
      <c r="A1385" s="240"/>
      <c r="B1385" s="60"/>
      <c r="C1385" s="312"/>
      <c r="D1385" s="777" t="s">
        <v>1397</v>
      </c>
      <c r="E1385" s="777"/>
      <c r="F1385" s="777"/>
      <c r="G1385" s="777"/>
    </row>
    <row r="1386" spans="1:7" x14ac:dyDescent="0.35">
      <c r="A1386" s="240"/>
      <c r="B1386" s="60"/>
      <c r="C1386" s="312"/>
      <c r="D1386" s="717" t="s">
        <v>1398</v>
      </c>
      <c r="E1386" s="717"/>
      <c r="F1386" s="717"/>
      <c r="G1386" s="717"/>
    </row>
    <row r="1387" spans="1:7" x14ac:dyDescent="0.35">
      <c r="A1387" s="240"/>
      <c r="B1387" s="60"/>
      <c r="C1387" s="312"/>
      <c r="D1387" s="717"/>
      <c r="E1387" s="717"/>
      <c r="F1387" s="717"/>
      <c r="G1387" s="717"/>
    </row>
    <row r="1388" spans="1:7" x14ac:dyDescent="0.35">
      <c r="A1388" s="240"/>
      <c r="B1388" s="60"/>
      <c r="C1388" s="312"/>
      <c r="D1388" s="791" t="s">
        <v>1399</v>
      </c>
      <c r="E1388" s="791"/>
      <c r="F1388" s="791"/>
      <c r="G1388" s="791" t="s">
        <v>1399</v>
      </c>
    </row>
    <row r="1389" spans="1:7" x14ac:dyDescent="0.35">
      <c r="A1389" s="240"/>
      <c r="B1389" s="60"/>
      <c r="C1389" s="312"/>
      <c r="D1389" s="777" t="s">
        <v>1400</v>
      </c>
      <c r="E1389" s="777"/>
      <c r="F1389" s="777"/>
      <c r="G1389" s="777"/>
    </row>
    <row r="1390" spans="1:7" x14ac:dyDescent="0.35">
      <c r="A1390" s="240"/>
      <c r="B1390" s="60"/>
      <c r="C1390" s="312"/>
      <c r="D1390" s="777" t="s">
        <v>1401</v>
      </c>
      <c r="E1390" s="777"/>
      <c r="F1390" s="777"/>
      <c r="G1390" s="777"/>
    </row>
    <row r="1391" spans="1:7" x14ac:dyDescent="0.35">
      <c r="A1391" s="240"/>
      <c r="B1391" s="60"/>
      <c r="C1391" s="312"/>
      <c r="D1391" s="772" t="s">
        <v>1402</v>
      </c>
      <c r="E1391" s="772"/>
      <c r="F1391" s="772"/>
      <c r="G1391" s="772"/>
    </row>
    <row r="1392" spans="1:7" x14ac:dyDescent="0.35">
      <c r="A1392" s="240"/>
      <c r="B1392" s="60"/>
      <c r="C1392" s="312"/>
      <c r="D1392" s="772"/>
      <c r="E1392" s="772"/>
      <c r="F1392" s="772"/>
      <c r="G1392" s="772"/>
    </row>
    <row r="1393" spans="1:7" x14ac:dyDescent="0.35">
      <c r="A1393" s="240"/>
      <c r="B1393" s="60"/>
      <c r="C1393" s="312"/>
      <c r="D1393" s="791" t="s">
        <v>1403</v>
      </c>
      <c r="E1393" s="791"/>
      <c r="F1393" s="791"/>
      <c r="G1393" s="791" t="s">
        <v>1403</v>
      </c>
    </row>
    <row r="1394" spans="1:7" x14ac:dyDescent="0.35">
      <c r="A1394" s="240"/>
      <c r="B1394" s="60"/>
      <c r="C1394" s="312"/>
      <c r="D1394" s="777" t="s">
        <v>1404</v>
      </c>
      <c r="E1394" s="777"/>
      <c r="F1394" s="777"/>
      <c r="G1394" s="777"/>
    </row>
    <row r="1395" spans="1:7" x14ac:dyDescent="0.35">
      <c r="A1395" s="240"/>
      <c r="B1395" s="60"/>
      <c r="C1395" s="312"/>
      <c r="D1395" s="777" t="s">
        <v>1405</v>
      </c>
      <c r="E1395" s="777"/>
      <c r="F1395" s="777"/>
      <c r="G1395" s="777"/>
    </row>
    <row r="1396" spans="1:7" x14ac:dyDescent="0.35">
      <c r="A1396" s="240" t="s">
        <v>1406</v>
      </c>
      <c r="B1396" s="60"/>
      <c r="C1396" s="312" t="s">
        <v>1407</v>
      </c>
      <c r="F1396" s="66"/>
      <c r="G1396" s="66"/>
    </row>
    <row r="1397" spans="1:7" x14ac:dyDescent="0.35">
      <c r="A1397" s="240"/>
      <c r="B1397" s="67"/>
      <c r="C1397" s="312" t="s">
        <v>1408</v>
      </c>
      <c r="D1397" s="717" t="s">
        <v>1409</v>
      </c>
      <c r="E1397" s="717"/>
      <c r="F1397" s="717"/>
      <c r="G1397" s="717"/>
    </row>
    <row r="1398" spans="1:7" x14ac:dyDescent="0.35">
      <c r="A1398" s="240"/>
      <c r="B1398" s="67"/>
      <c r="C1398" s="312"/>
      <c r="D1398" s="717"/>
      <c r="E1398" s="717"/>
      <c r="F1398" s="717"/>
      <c r="G1398" s="717"/>
    </row>
    <row r="1399" spans="1:7" x14ac:dyDescent="0.35">
      <c r="A1399" s="240"/>
      <c r="B1399" s="60"/>
      <c r="C1399" s="312"/>
      <c r="D1399" s="772" t="s">
        <v>1410</v>
      </c>
      <c r="E1399" s="772"/>
      <c r="F1399" s="772"/>
      <c r="G1399" s="772"/>
    </row>
    <row r="1400" spans="1:7" x14ac:dyDescent="0.35">
      <c r="A1400" s="240"/>
      <c r="B1400" s="60"/>
      <c r="C1400" s="312"/>
      <c r="D1400" s="772"/>
      <c r="E1400" s="772"/>
      <c r="F1400" s="772"/>
      <c r="G1400" s="772"/>
    </row>
    <row r="1401" spans="1:7" x14ac:dyDescent="0.35">
      <c r="A1401" s="240"/>
      <c r="B1401" s="60"/>
      <c r="C1401" s="312"/>
      <c r="D1401" s="777" t="s">
        <v>1411</v>
      </c>
      <c r="E1401" s="777"/>
      <c r="F1401" s="777"/>
      <c r="G1401" s="777"/>
    </row>
    <row r="1402" spans="1:7" x14ac:dyDescent="0.35">
      <c r="A1402" s="240"/>
      <c r="B1402" s="60"/>
      <c r="C1402" s="312"/>
      <c r="D1402" s="800" t="s">
        <v>1412</v>
      </c>
      <c r="E1402" s="800"/>
      <c r="F1402" s="800"/>
      <c r="G1402" s="800"/>
    </row>
    <row r="1403" spans="1:7" x14ac:dyDescent="0.35">
      <c r="A1403" s="240"/>
      <c r="B1403" s="60"/>
      <c r="C1403" s="312"/>
      <c r="D1403" s="800" t="s">
        <v>1413</v>
      </c>
      <c r="E1403" s="800"/>
      <c r="F1403" s="800"/>
      <c r="G1403" s="800"/>
    </row>
    <row r="1404" spans="1:7" x14ac:dyDescent="0.35">
      <c r="A1404" s="240"/>
      <c r="B1404" s="60"/>
      <c r="C1404" s="312"/>
      <c r="D1404" s="801" t="s">
        <v>1414</v>
      </c>
      <c r="E1404" s="801"/>
      <c r="F1404" s="801"/>
      <c r="G1404" s="801"/>
    </row>
    <row r="1405" spans="1:7" x14ac:dyDescent="0.35">
      <c r="A1405" s="240"/>
      <c r="B1405" s="60"/>
      <c r="C1405" s="312"/>
      <c r="D1405" s="801"/>
      <c r="E1405" s="801"/>
      <c r="F1405" s="801"/>
      <c r="G1405" s="801"/>
    </row>
    <row r="1406" spans="1:7" x14ac:dyDescent="0.35">
      <c r="A1406" s="240"/>
      <c r="B1406" s="60"/>
      <c r="C1406" s="312"/>
      <c r="D1406" s="777" t="s">
        <v>1415</v>
      </c>
      <c r="E1406" s="777"/>
      <c r="F1406" s="777"/>
      <c r="G1406" s="777"/>
    </row>
    <row r="1407" spans="1:7" x14ac:dyDescent="0.35">
      <c r="A1407" s="240"/>
      <c r="B1407" s="60"/>
      <c r="C1407" s="312"/>
      <c r="D1407" s="801" t="s">
        <v>1416</v>
      </c>
      <c r="E1407" s="801"/>
      <c r="F1407" s="801"/>
      <c r="G1407" s="801"/>
    </row>
    <row r="1408" spans="1:7" x14ac:dyDescent="0.35">
      <c r="A1408" s="240"/>
      <c r="B1408" s="60"/>
      <c r="C1408" s="312"/>
      <c r="D1408" s="801"/>
      <c r="E1408" s="801"/>
      <c r="F1408" s="801"/>
      <c r="G1408" s="801"/>
    </row>
    <row r="1409" spans="1:7" x14ac:dyDescent="0.35">
      <c r="A1409" s="240"/>
      <c r="B1409" s="60"/>
      <c r="C1409" s="312"/>
      <c r="D1409" s="800" t="s">
        <v>1417</v>
      </c>
      <c r="E1409" s="800"/>
      <c r="F1409" s="800"/>
      <c r="G1409" s="800"/>
    </row>
    <row r="1410" spans="1:7" x14ac:dyDescent="0.35">
      <c r="A1410" s="240"/>
      <c r="B1410" s="60"/>
      <c r="C1410" s="312"/>
      <c r="D1410" s="800" t="s">
        <v>1418</v>
      </c>
      <c r="E1410" s="800"/>
      <c r="F1410" s="800"/>
      <c r="G1410" s="800"/>
    </row>
    <row r="1411" spans="1:7" x14ac:dyDescent="0.35">
      <c r="A1411" s="240"/>
      <c r="B1411" s="60"/>
      <c r="C1411" s="312"/>
      <c r="D1411" s="800" t="s">
        <v>1419</v>
      </c>
      <c r="E1411" s="800"/>
      <c r="F1411" s="800"/>
      <c r="G1411" s="800"/>
    </row>
    <row r="1412" spans="1:7" x14ac:dyDescent="0.35">
      <c r="A1412" s="240"/>
      <c r="B1412" s="60"/>
      <c r="C1412" s="312"/>
      <c r="D1412" s="801" t="s">
        <v>1420</v>
      </c>
      <c r="E1412" s="801"/>
      <c r="F1412" s="801"/>
      <c r="G1412" s="801"/>
    </row>
    <row r="1413" spans="1:7" x14ac:dyDescent="0.35">
      <c r="A1413" s="240"/>
      <c r="B1413" s="60"/>
      <c r="C1413" s="312"/>
      <c r="D1413" s="801"/>
      <c r="E1413" s="801"/>
      <c r="F1413" s="801"/>
      <c r="G1413" s="801"/>
    </row>
    <row r="1414" spans="1:7" x14ac:dyDescent="0.35">
      <c r="A1414" s="240"/>
      <c r="B1414" s="60"/>
      <c r="C1414" s="312"/>
      <c r="D1414" s="777" t="s">
        <v>1421</v>
      </c>
      <c r="E1414" s="777"/>
      <c r="F1414" s="777"/>
      <c r="G1414" s="777"/>
    </row>
    <row r="1415" spans="1:7" x14ac:dyDescent="0.35">
      <c r="A1415" s="240"/>
      <c r="B1415" s="60"/>
      <c r="C1415" s="312"/>
      <c r="D1415" s="800" t="s">
        <v>1422</v>
      </c>
      <c r="E1415" s="800"/>
      <c r="F1415" s="800"/>
      <c r="G1415" s="800"/>
    </row>
    <row r="1416" spans="1:7" x14ac:dyDescent="0.35">
      <c r="A1416" s="240"/>
      <c r="B1416" s="60"/>
      <c r="C1416" s="312"/>
      <c r="D1416" s="801" t="s">
        <v>1423</v>
      </c>
      <c r="E1416" s="801"/>
      <c r="F1416" s="801"/>
      <c r="G1416" s="801"/>
    </row>
    <row r="1417" spans="1:7" x14ac:dyDescent="0.35">
      <c r="A1417" s="240"/>
      <c r="B1417" s="60"/>
      <c r="C1417" s="312"/>
      <c r="D1417" s="801"/>
      <c r="E1417" s="801"/>
      <c r="F1417" s="801"/>
      <c r="G1417" s="801"/>
    </row>
    <row r="1418" spans="1:7" x14ac:dyDescent="0.35">
      <c r="A1418" s="240"/>
      <c r="B1418" s="60"/>
      <c r="C1418" s="312"/>
      <c r="D1418" s="801"/>
      <c r="E1418" s="801"/>
      <c r="F1418" s="801"/>
      <c r="G1418" s="801"/>
    </row>
    <row r="1419" spans="1:7" x14ac:dyDescent="0.35">
      <c r="A1419" s="240"/>
      <c r="B1419" s="60"/>
      <c r="C1419" s="312"/>
      <c r="D1419" s="801"/>
      <c r="E1419" s="801"/>
      <c r="F1419" s="801"/>
      <c r="G1419" s="801"/>
    </row>
    <row r="1420" spans="1:7" x14ac:dyDescent="0.35">
      <c r="A1420" s="240"/>
      <c r="B1420" s="60"/>
      <c r="C1420" s="312"/>
      <c r="D1420" s="800" t="s">
        <v>1424</v>
      </c>
      <c r="E1420" s="800"/>
      <c r="F1420" s="800"/>
      <c r="G1420" s="800"/>
    </row>
    <row r="1421" spans="1:7" x14ac:dyDescent="0.35">
      <c r="A1421" s="240"/>
      <c r="B1421" s="60"/>
      <c r="C1421" s="312"/>
      <c r="D1421" s="800" t="s">
        <v>1425</v>
      </c>
      <c r="E1421" s="800"/>
      <c r="F1421" s="800"/>
      <c r="G1421" s="800"/>
    </row>
    <row r="1422" spans="1:7" x14ac:dyDescent="0.35">
      <c r="A1422" s="240"/>
      <c r="B1422" s="60"/>
      <c r="C1422" s="312"/>
      <c r="D1422" s="717" t="s">
        <v>1426</v>
      </c>
      <c r="E1422" s="717"/>
      <c r="F1422" s="717"/>
      <c r="G1422" s="717"/>
    </row>
    <row r="1423" spans="1:7" x14ac:dyDescent="0.35">
      <c r="A1423" s="240"/>
      <c r="B1423" s="60"/>
      <c r="C1423" s="312"/>
      <c r="D1423" s="717"/>
      <c r="E1423" s="717"/>
      <c r="F1423" s="717"/>
      <c r="G1423" s="717"/>
    </row>
    <row r="1424" spans="1:7" x14ac:dyDescent="0.35">
      <c r="A1424" s="240"/>
      <c r="B1424" s="60"/>
      <c r="C1424" s="721" t="s">
        <v>1427</v>
      </c>
      <c r="D1424" s="717" t="s">
        <v>1409</v>
      </c>
      <c r="E1424" s="717"/>
      <c r="F1424" s="717"/>
      <c r="G1424" s="717"/>
    </row>
    <row r="1425" spans="1:7" x14ac:dyDescent="0.35">
      <c r="A1425" s="240"/>
      <c r="B1425" s="60"/>
      <c r="C1425" s="721"/>
      <c r="D1425" s="717"/>
      <c r="E1425" s="717"/>
      <c r="F1425" s="717"/>
      <c r="G1425" s="717"/>
    </row>
    <row r="1426" spans="1:7" x14ac:dyDescent="0.35">
      <c r="A1426" s="240"/>
      <c r="B1426" s="60"/>
      <c r="C1426" s="312"/>
      <c r="D1426" s="777" t="s">
        <v>1428</v>
      </c>
      <c r="E1426" s="777"/>
      <c r="F1426" s="777"/>
      <c r="G1426" s="777"/>
    </row>
    <row r="1427" spans="1:7" x14ac:dyDescent="0.35">
      <c r="A1427" s="240"/>
      <c r="B1427" s="60"/>
      <c r="C1427" s="312"/>
      <c r="D1427" s="800" t="s">
        <v>1429</v>
      </c>
      <c r="E1427" s="800"/>
      <c r="F1427" s="800"/>
      <c r="G1427" s="800"/>
    </row>
    <row r="1428" spans="1:7" x14ac:dyDescent="0.35">
      <c r="A1428" s="240"/>
      <c r="B1428" s="60"/>
      <c r="C1428" s="312"/>
      <c r="D1428" s="800" t="s">
        <v>1430</v>
      </c>
      <c r="E1428" s="800"/>
      <c r="F1428" s="800"/>
      <c r="G1428" s="800"/>
    </row>
    <row r="1429" spans="1:7" x14ac:dyDescent="0.35">
      <c r="A1429" s="240"/>
      <c r="B1429" s="60"/>
      <c r="C1429" s="312"/>
      <c r="D1429" s="800" t="s">
        <v>1431</v>
      </c>
      <c r="E1429" s="800"/>
      <c r="F1429" s="800"/>
      <c r="G1429" s="800"/>
    </row>
    <row r="1430" spans="1:7" x14ac:dyDescent="0.35">
      <c r="A1430" s="240"/>
      <c r="B1430" s="60"/>
      <c r="C1430" s="312"/>
      <c r="D1430" s="800" t="s">
        <v>1432</v>
      </c>
      <c r="E1430" s="800"/>
      <c r="F1430" s="800"/>
      <c r="G1430" s="800"/>
    </row>
    <row r="1431" spans="1:7" x14ac:dyDescent="0.35">
      <c r="A1431" s="240"/>
      <c r="B1431" s="60"/>
      <c r="C1431" s="312"/>
      <c r="D1431" s="800" t="s">
        <v>1433</v>
      </c>
      <c r="E1431" s="800"/>
      <c r="F1431" s="800"/>
      <c r="G1431" s="800"/>
    </row>
    <row r="1432" spans="1:7" x14ac:dyDescent="0.35">
      <c r="A1432" s="240"/>
      <c r="B1432" s="60"/>
      <c r="C1432" s="312"/>
      <c r="D1432" s="800" t="s">
        <v>1434</v>
      </c>
      <c r="E1432" s="800"/>
      <c r="F1432" s="800"/>
      <c r="G1432" s="800"/>
    </row>
    <row r="1433" spans="1:7" x14ac:dyDescent="0.35">
      <c r="A1433" s="240"/>
      <c r="B1433" s="60"/>
      <c r="C1433" s="312"/>
      <c r="D1433" s="777" t="s">
        <v>1435</v>
      </c>
      <c r="E1433" s="777"/>
      <c r="F1433" s="777"/>
      <c r="G1433" s="777"/>
    </row>
    <row r="1434" spans="1:7" x14ac:dyDescent="0.35">
      <c r="A1434" s="240"/>
      <c r="B1434" s="60"/>
      <c r="C1434" s="312"/>
      <c r="D1434" s="800" t="s">
        <v>1436</v>
      </c>
      <c r="E1434" s="800"/>
      <c r="F1434" s="800"/>
      <c r="G1434" s="800"/>
    </row>
    <row r="1435" spans="1:7" x14ac:dyDescent="0.35">
      <c r="A1435" s="240"/>
      <c r="B1435" s="60"/>
      <c r="C1435" s="312"/>
      <c r="D1435" s="800" t="s">
        <v>1437</v>
      </c>
      <c r="E1435" s="800"/>
      <c r="F1435" s="800"/>
      <c r="G1435" s="800"/>
    </row>
    <row r="1436" spans="1:7" x14ac:dyDescent="0.35">
      <c r="A1436" s="240"/>
      <c r="B1436" s="60"/>
      <c r="C1436" s="312"/>
      <c r="D1436" s="801" t="s">
        <v>1438</v>
      </c>
      <c r="E1436" s="801"/>
      <c r="F1436" s="801"/>
      <c r="G1436" s="801"/>
    </row>
    <row r="1437" spans="1:7" x14ac:dyDescent="0.35">
      <c r="A1437" s="240"/>
      <c r="B1437" s="60"/>
      <c r="C1437" s="312"/>
      <c r="D1437" s="801"/>
      <c r="E1437" s="801"/>
      <c r="F1437" s="801"/>
      <c r="G1437" s="801"/>
    </row>
    <row r="1438" spans="1:7" x14ac:dyDescent="0.35">
      <c r="A1438" s="240"/>
      <c r="B1438" s="60"/>
      <c r="C1438" s="312"/>
      <c r="D1438" s="800" t="s">
        <v>1439</v>
      </c>
      <c r="E1438" s="800"/>
      <c r="F1438" s="800"/>
      <c r="G1438" s="800"/>
    </row>
    <row r="1439" spans="1:7" x14ac:dyDescent="0.35">
      <c r="A1439" s="240"/>
      <c r="B1439" s="60"/>
      <c r="C1439" s="312"/>
      <c r="D1439" s="800" t="s">
        <v>1440</v>
      </c>
      <c r="E1439" s="800"/>
      <c r="F1439" s="800"/>
      <c r="G1439" s="800"/>
    </row>
    <row r="1440" spans="1:7" x14ac:dyDescent="0.35">
      <c r="A1440" s="240"/>
      <c r="B1440" s="60"/>
      <c r="C1440" s="312"/>
      <c r="D1440" s="801" t="s">
        <v>1441</v>
      </c>
      <c r="E1440" s="801"/>
      <c r="F1440" s="801"/>
      <c r="G1440" s="801"/>
    </row>
    <row r="1441" spans="1:7" x14ac:dyDescent="0.35">
      <c r="A1441" s="240"/>
      <c r="B1441" s="60"/>
      <c r="C1441" s="312"/>
      <c r="D1441" s="801"/>
      <c r="E1441" s="801"/>
      <c r="F1441" s="801"/>
      <c r="G1441" s="801"/>
    </row>
    <row r="1442" spans="1:7" x14ac:dyDescent="0.35">
      <c r="A1442" s="240"/>
      <c r="B1442" s="60"/>
      <c r="C1442" s="312"/>
      <c r="D1442" s="800" t="s">
        <v>1442</v>
      </c>
      <c r="E1442" s="800"/>
      <c r="F1442" s="800"/>
      <c r="G1442" s="800"/>
    </row>
    <row r="1443" spans="1:7" x14ac:dyDescent="0.35">
      <c r="D1443" s="801" t="s">
        <v>1443</v>
      </c>
      <c r="E1443" s="801"/>
      <c r="F1443" s="801"/>
      <c r="G1443" s="801"/>
    </row>
    <row r="1444" spans="1:7" x14ac:dyDescent="0.35">
      <c r="D1444" s="801"/>
      <c r="E1444" s="801"/>
      <c r="F1444" s="801"/>
      <c r="G1444" s="801"/>
    </row>
    <row r="1445" spans="1:7" x14ac:dyDescent="0.35">
      <c r="D1445" s="801" t="s">
        <v>1444</v>
      </c>
      <c r="E1445" s="801"/>
      <c r="F1445" s="801"/>
      <c r="G1445" s="801"/>
    </row>
    <row r="1446" spans="1:7" x14ac:dyDescent="0.35">
      <c r="D1446" s="801"/>
      <c r="E1446" s="801"/>
      <c r="F1446" s="801"/>
      <c r="G1446" s="801"/>
    </row>
    <row r="1447" spans="1:7" x14ac:dyDescent="0.35">
      <c r="D1447" s="800" t="s">
        <v>1445</v>
      </c>
      <c r="E1447" s="800"/>
      <c r="F1447" s="800"/>
      <c r="G1447" s="800"/>
    </row>
    <row r="1448" spans="1:7" x14ac:dyDescent="0.35">
      <c r="D1448" s="800" t="s">
        <v>1446</v>
      </c>
      <c r="E1448" s="800"/>
      <c r="F1448" s="800"/>
      <c r="G1448" s="800"/>
    </row>
    <row r="1449" spans="1:7" x14ac:dyDescent="0.35">
      <c r="D1449" s="800" t="s">
        <v>1447</v>
      </c>
      <c r="E1449" s="800"/>
      <c r="F1449" s="800"/>
      <c r="G1449" s="800"/>
    </row>
    <row r="1450" spans="1:7" x14ac:dyDescent="0.35">
      <c r="D1450" s="800" t="s">
        <v>1448</v>
      </c>
      <c r="E1450" s="800"/>
      <c r="F1450" s="800"/>
      <c r="G1450" s="800"/>
    </row>
    <row r="1451" spans="1:7" x14ac:dyDescent="0.35">
      <c r="D1451" s="717" t="s">
        <v>1426</v>
      </c>
      <c r="E1451" s="717"/>
      <c r="F1451" s="717"/>
      <c r="G1451" s="717"/>
    </row>
    <row r="1452" spans="1:7" x14ac:dyDescent="0.35">
      <c r="D1452" s="717"/>
      <c r="E1452" s="717"/>
      <c r="F1452" s="717"/>
      <c r="G1452" s="717"/>
    </row>
    <row r="1453" spans="1:7" x14ac:dyDescent="0.35">
      <c r="C1453" s="721" t="s">
        <v>1449</v>
      </c>
      <c r="D1453" s="717" t="s">
        <v>1409</v>
      </c>
      <c r="E1453" s="717"/>
      <c r="F1453" s="717"/>
      <c r="G1453" s="717"/>
    </row>
    <row r="1454" spans="1:7" x14ac:dyDescent="0.35">
      <c r="C1454" s="721"/>
      <c r="D1454" s="717"/>
      <c r="E1454" s="717"/>
      <c r="F1454" s="717"/>
      <c r="G1454" s="717"/>
    </row>
    <row r="1455" spans="1:7" x14ac:dyDescent="0.35">
      <c r="D1455" s="777" t="s">
        <v>1450</v>
      </c>
      <c r="E1455" s="777"/>
      <c r="F1455" s="777"/>
      <c r="G1455" s="777"/>
    </row>
    <row r="1456" spans="1:7" x14ac:dyDescent="0.35">
      <c r="D1456" s="800" t="s">
        <v>1451</v>
      </c>
      <c r="E1456" s="800"/>
      <c r="F1456" s="800"/>
      <c r="G1456" s="800"/>
    </row>
    <row r="1457" spans="4:7" x14ac:dyDescent="0.35">
      <c r="D1457" s="800" t="s">
        <v>1452</v>
      </c>
      <c r="E1457" s="800"/>
      <c r="F1457" s="800"/>
      <c r="G1457" s="800"/>
    </row>
    <row r="1458" spans="4:7" x14ac:dyDescent="0.35">
      <c r="D1458" s="800" t="s">
        <v>1453</v>
      </c>
      <c r="E1458" s="800"/>
      <c r="F1458" s="800"/>
      <c r="G1458" s="800"/>
    </row>
    <row r="1459" spans="4:7" x14ac:dyDescent="0.35">
      <c r="D1459" s="800" t="s">
        <v>1454</v>
      </c>
      <c r="E1459" s="800"/>
      <c r="F1459" s="800"/>
      <c r="G1459" s="800"/>
    </row>
    <row r="1460" spans="4:7" x14ac:dyDescent="0.35">
      <c r="D1460" s="800" t="s">
        <v>1455</v>
      </c>
      <c r="E1460" s="800"/>
      <c r="F1460" s="800"/>
      <c r="G1460" s="800"/>
    </row>
    <row r="1461" spans="4:7" x14ac:dyDescent="0.35">
      <c r="D1461" s="800" t="s">
        <v>1456</v>
      </c>
      <c r="E1461" s="800"/>
      <c r="F1461" s="800"/>
      <c r="G1461" s="800"/>
    </row>
    <row r="1462" spans="4:7" x14ac:dyDescent="0.35">
      <c r="D1462" s="717" t="s">
        <v>1457</v>
      </c>
      <c r="E1462" s="717"/>
      <c r="F1462" s="717"/>
      <c r="G1462" s="717"/>
    </row>
    <row r="1463" spans="4:7" x14ac:dyDescent="0.35">
      <c r="D1463" s="717"/>
      <c r="E1463" s="717"/>
      <c r="F1463" s="717"/>
      <c r="G1463" s="717"/>
    </row>
    <row r="1464" spans="4:7" x14ac:dyDescent="0.35">
      <c r="D1464" s="801" t="s">
        <v>1458</v>
      </c>
      <c r="E1464" s="801"/>
      <c r="F1464" s="801"/>
      <c r="G1464" s="801"/>
    </row>
    <row r="1465" spans="4:7" x14ac:dyDescent="0.35">
      <c r="D1465" s="801"/>
      <c r="E1465" s="801"/>
      <c r="F1465" s="801"/>
      <c r="G1465" s="801"/>
    </row>
    <row r="1466" spans="4:7" x14ac:dyDescent="0.35">
      <c r="D1466" s="800" t="s">
        <v>1459</v>
      </c>
      <c r="E1466" s="800"/>
      <c r="F1466" s="800"/>
      <c r="G1466" s="800"/>
    </row>
    <row r="1467" spans="4:7" x14ac:dyDescent="0.35">
      <c r="D1467" s="801" t="s">
        <v>1460</v>
      </c>
      <c r="E1467" s="801"/>
      <c r="F1467" s="801"/>
      <c r="G1467" s="801"/>
    </row>
    <row r="1468" spans="4:7" x14ac:dyDescent="0.35">
      <c r="D1468" s="801"/>
      <c r="E1468" s="801"/>
      <c r="F1468" s="801"/>
      <c r="G1468" s="801"/>
    </row>
    <row r="1469" spans="4:7" x14ac:dyDescent="0.35">
      <c r="D1469" s="801"/>
      <c r="E1469" s="801"/>
      <c r="F1469" s="801"/>
      <c r="G1469" s="801"/>
    </row>
    <row r="1470" spans="4:7" x14ac:dyDescent="0.35">
      <c r="D1470" s="800" t="s">
        <v>1461</v>
      </c>
      <c r="E1470" s="800"/>
      <c r="F1470" s="800"/>
      <c r="G1470" s="800"/>
    </row>
    <row r="1471" spans="4:7" x14ac:dyDescent="0.35">
      <c r="D1471" s="800" t="s">
        <v>1462</v>
      </c>
      <c r="E1471" s="800"/>
      <c r="F1471" s="800"/>
      <c r="G1471" s="800"/>
    </row>
    <row r="1472" spans="4:7" x14ac:dyDescent="0.35">
      <c r="D1472" s="800" t="s">
        <v>1463</v>
      </c>
      <c r="E1472" s="800"/>
      <c r="F1472" s="800"/>
      <c r="G1472" s="800"/>
    </row>
    <row r="1473" spans="4:7" x14ac:dyDescent="0.35">
      <c r="D1473" s="800" t="s">
        <v>1464</v>
      </c>
      <c r="E1473" s="800"/>
      <c r="F1473" s="800"/>
      <c r="G1473" s="800"/>
    </row>
    <row r="1474" spans="4:7" x14ac:dyDescent="0.35">
      <c r="D1474" s="801" t="s">
        <v>1465</v>
      </c>
      <c r="E1474" s="801"/>
      <c r="F1474" s="801"/>
      <c r="G1474" s="801"/>
    </row>
    <row r="1475" spans="4:7" x14ac:dyDescent="0.35">
      <c r="D1475" s="801"/>
      <c r="E1475" s="801"/>
      <c r="F1475" s="801"/>
      <c r="G1475" s="801"/>
    </row>
    <row r="1476" spans="4:7" x14ac:dyDescent="0.35">
      <c r="D1476" s="801" t="s">
        <v>1466</v>
      </c>
      <c r="E1476" s="801"/>
      <c r="F1476" s="801"/>
      <c r="G1476" s="801"/>
    </row>
    <row r="1477" spans="4:7" x14ac:dyDescent="0.35">
      <c r="D1477" s="801"/>
      <c r="E1477" s="801"/>
      <c r="F1477" s="801"/>
      <c r="G1477" s="801"/>
    </row>
    <row r="1478" spans="4:7" x14ac:dyDescent="0.35">
      <c r="D1478" s="777" t="s">
        <v>1467</v>
      </c>
      <c r="E1478" s="777"/>
      <c r="F1478" s="777"/>
      <c r="G1478" s="777"/>
    </row>
    <row r="1479" spans="4:7" x14ac:dyDescent="0.35">
      <c r="D1479" s="800" t="s">
        <v>1468</v>
      </c>
      <c r="E1479" s="800"/>
      <c r="F1479" s="800"/>
      <c r="G1479" s="800"/>
    </row>
    <row r="1480" spans="4:7" x14ac:dyDescent="0.35">
      <c r="D1480" s="800" t="s">
        <v>1469</v>
      </c>
      <c r="E1480" s="800"/>
      <c r="F1480" s="800"/>
      <c r="G1480" s="800"/>
    </row>
    <row r="1481" spans="4:7" x14ac:dyDescent="0.35">
      <c r="D1481" s="800" t="s">
        <v>1470</v>
      </c>
      <c r="E1481" s="800"/>
      <c r="F1481" s="800"/>
      <c r="G1481" s="800"/>
    </row>
    <row r="1482" spans="4:7" x14ac:dyDescent="0.35">
      <c r="D1482" s="800" t="s">
        <v>1471</v>
      </c>
      <c r="E1482" s="800"/>
      <c r="F1482" s="800"/>
      <c r="G1482" s="800"/>
    </row>
    <row r="1483" spans="4:7" x14ac:dyDescent="0.35">
      <c r="D1483" s="717" t="s">
        <v>1472</v>
      </c>
      <c r="E1483" s="717"/>
      <c r="F1483" s="717"/>
      <c r="G1483" s="717"/>
    </row>
    <row r="1484" spans="4:7" x14ac:dyDescent="0.35">
      <c r="D1484" s="717"/>
      <c r="E1484" s="717"/>
      <c r="F1484" s="717"/>
      <c r="G1484" s="717"/>
    </row>
    <row r="1485" spans="4:7" x14ac:dyDescent="0.35">
      <c r="D1485" s="717" t="s">
        <v>1473</v>
      </c>
      <c r="E1485" s="717"/>
      <c r="F1485" s="717"/>
      <c r="G1485" s="717"/>
    </row>
    <row r="1486" spans="4:7" x14ac:dyDescent="0.35">
      <c r="D1486" s="717"/>
      <c r="E1486" s="717"/>
      <c r="F1486" s="717"/>
      <c r="G1486" s="717"/>
    </row>
    <row r="1487" spans="4:7" x14ac:dyDescent="0.35">
      <c r="D1487" s="802" t="s">
        <v>1474</v>
      </c>
      <c r="E1487" s="802"/>
      <c r="F1487" s="802"/>
      <c r="G1487" s="802"/>
    </row>
    <row r="1488" spans="4:7" x14ac:dyDescent="0.35">
      <c r="D1488" s="802" t="s">
        <v>1475</v>
      </c>
      <c r="E1488" s="802"/>
      <c r="F1488" s="802"/>
      <c r="G1488" s="802"/>
    </row>
    <row r="1489" spans="4:7" x14ac:dyDescent="0.35">
      <c r="D1489" s="802" t="s">
        <v>1476</v>
      </c>
      <c r="E1489" s="802"/>
      <c r="F1489" s="802"/>
      <c r="G1489" s="802"/>
    </row>
    <row r="1490" spans="4:7" x14ac:dyDescent="0.35">
      <c r="D1490" s="802" t="s">
        <v>1477</v>
      </c>
      <c r="E1490" s="802"/>
      <c r="F1490" s="802"/>
      <c r="G1490" s="802"/>
    </row>
    <row r="1491" spans="4:7" x14ac:dyDescent="0.35">
      <c r="D1491" s="802" t="s">
        <v>1478</v>
      </c>
      <c r="E1491" s="802"/>
      <c r="F1491" s="802"/>
      <c r="G1491" s="802"/>
    </row>
    <row r="1492" spans="4:7" x14ac:dyDescent="0.35">
      <c r="D1492" s="772" t="s">
        <v>1479</v>
      </c>
      <c r="E1492" s="772"/>
      <c r="F1492" s="772"/>
      <c r="G1492" s="772"/>
    </row>
    <row r="1493" spans="4:7" x14ac:dyDescent="0.35">
      <c r="D1493" s="772"/>
      <c r="E1493" s="772"/>
      <c r="F1493" s="772"/>
      <c r="G1493" s="772"/>
    </row>
    <row r="1494" spans="4:7" x14ac:dyDescent="0.35">
      <c r="D1494" s="772" t="s">
        <v>1480</v>
      </c>
      <c r="E1494" s="772"/>
      <c r="F1494" s="772"/>
      <c r="G1494" s="772"/>
    </row>
    <row r="1495" spans="4:7" x14ac:dyDescent="0.35">
      <c r="D1495" s="772"/>
      <c r="E1495" s="772"/>
      <c r="F1495" s="772"/>
      <c r="G1495" s="772"/>
    </row>
    <row r="1496" spans="4:7" x14ac:dyDescent="0.35">
      <c r="D1496" s="777" t="s">
        <v>1481</v>
      </c>
      <c r="E1496" s="777"/>
      <c r="F1496" s="777"/>
      <c r="G1496" s="777"/>
    </row>
    <row r="1497" spans="4:7" x14ac:dyDescent="0.35">
      <c r="D1497" s="777" t="s">
        <v>1482</v>
      </c>
      <c r="E1497" s="777"/>
      <c r="F1497" s="777"/>
      <c r="G1497" s="777"/>
    </row>
    <row r="1498" spans="4:7" x14ac:dyDescent="0.35">
      <c r="D1498" s="772" t="s">
        <v>1483</v>
      </c>
      <c r="E1498" s="772"/>
      <c r="F1498" s="772"/>
      <c r="G1498" s="772"/>
    </row>
    <row r="1499" spans="4:7" x14ac:dyDescent="0.35">
      <c r="D1499" s="772"/>
      <c r="E1499" s="772"/>
      <c r="F1499" s="772"/>
      <c r="G1499" s="772"/>
    </row>
    <row r="1500" spans="4:7" x14ac:dyDescent="0.35">
      <c r="D1500" s="772"/>
      <c r="E1500" s="772"/>
      <c r="F1500" s="772"/>
      <c r="G1500" s="772"/>
    </row>
    <row r="1501" spans="4:7" x14ac:dyDescent="0.35">
      <c r="D1501" s="777" t="s">
        <v>1484</v>
      </c>
      <c r="E1501" s="777"/>
      <c r="F1501" s="777"/>
      <c r="G1501" s="777"/>
    </row>
    <row r="1502" spans="4:7" x14ac:dyDescent="0.35">
      <c r="D1502" s="777" t="s">
        <v>1485</v>
      </c>
      <c r="E1502" s="777"/>
      <c r="F1502" s="777"/>
      <c r="G1502" s="777"/>
    </row>
    <row r="1503" spans="4:7" x14ac:dyDescent="0.35">
      <c r="D1503" s="717" t="s">
        <v>1426</v>
      </c>
      <c r="E1503" s="717"/>
      <c r="F1503" s="717"/>
      <c r="G1503" s="717"/>
    </row>
    <row r="1504" spans="4:7" x14ac:dyDescent="0.35">
      <c r="D1504" s="717"/>
      <c r="E1504" s="717"/>
      <c r="F1504" s="717"/>
      <c r="G1504" s="717"/>
    </row>
    <row r="1505" spans="1:7" x14ac:dyDescent="0.35">
      <c r="A1505" s="327" t="s">
        <v>1486</v>
      </c>
      <c r="C1505" s="721" t="s">
        <v>1487</v>
      </c>
      <c r="D1505" s="717" t="s">
        <v>1488</v>
      </c>
      <c r="E1505" s="717"/>
      <c r="F1505" s="717"/>
      <c r="G1505" s="717"/>
    </row>
    <row r="1506" spans="1:7" x14ac:dyDescent="0.35">
      <c r="C1506" s="721"/>
      <c r="D1506" s="717"/>
      <c r="E1506" s="717"/>
      <c r="F1506" s="717"/>
      <c r="G1506" s="717"/>
    </row>
    <row r="1507" spans="1:7" x14ac:dyDescent="0.35">
      <c r="D1507" s="777" t="s">
        <v>1489</v>
      </c>
      <c r="E1507" s="777"/>
      <c r="F1507" s="777"/>
      <c r="G1507" s="777"/>
    </row>
    <row r="1508" spans="1:7" x14ac:dyDescent="0.35">
      <c r="D1508" s="772" t="s">
        <v>1490</v>
      </c>
      <c r="E1508" s="772"/>
      <c r="F1508" s="772"/>
      <c r="G1508" s="772"/>
    </row>
    <row r="1509" spans="1:7" x14ac:dyDescent="0.35">
      <c r="D1509" s="772"/>
      <c r="E1509" s="772"/>
      <c r="F1509" s="772"/>
      <c r="G1509" s="772"/>
    </row>
    <row r="1510" spans="1:7" x14ac:dyDescent="0.35">
      <c r="D1510" s="772"/>
      <c r="E1510" s="772"/>
      <c r="F1510" s="772"/>
      <c r="G1510" s="772"/>
    </row>
    <row r="1511" spans="1:7" x14ac:dyDescent="0.35">
      <c r="D1511" s="775" t="s">
        <v>1491</v>
      </c>
      <c r="E1511" s="775"/>
      <c r="F1511" s="775"/>
      <c r="G1511" s="775"/>
    </row>
    <row r="1512" spans="1:7" x14ac:dyDescent="0.35">
      <c r="D1512" s="775"/>
      <c r="E1512" s="775"/>
      <c r="F1512" s="775"/>
      <c r="G1512" s="775"/>
    </row>
    <row r="1513" spans="1:7" x14ac:dyDescent="0.35">
      <c r="D1513" s="775"/>
      <c r="E1513" s="775"/>
      <c r="F1513" s="775"/>
      <c r="G1513" s="775"/>
    </row>
    <row r="1514" spans="1:7" x14ac:dyDescent="0.35">
      <c r="D1514" s="775"/>
      <c r="E1514" s="775"/>
      <c r="F1514" s="775"/>
      <c r="G1514" s="775"/>
    </row>
    <row r="1515" spans="1:7" x14ac:dyDescent="0.35">
      <c r="D1515" s="772" t="s">
        <v>1492</v>
      </c>
      <c r="E1515" s="772"/>
      <c r="F1515" s="772"/>
      <c r="G1515" s="772"/>
    </row>
    <row r="1516" spans="1:7" x14ac:dyDescent="0.35">
      <c r="D1516" s="772"/>
      <c r="E1516" s="772"/>
      <c r="F1516" s="772"/>
      <c r="G1516" s="772"/>
    </row>
    <row r="1517" spans="1:7" x14ac:dyDescent="0.35">
      <c r="D1517" s="772" t="s">
        <v>1493</v>
      </c>
      <c r="E1517" s="772"/>
      <c r="F1517" s="772"/>
      <c r="G1517" s="772"/>
    </row>
    <row r="1518" spans="1:7" x14ac:dyDescent="0.35">
      <c r="D1518" s="772"/>
      <c r="E1518" s="772"/>
      <c r="F1518" s="772"/>
      <c r="G1518" s="772"/>
    </row>
    <row r="1519" spans="1:7" x14ac:dyDescent="0.35">
      <c r="D1519" s="772"/>
      <c r="E1519" s="772"/>
      <c r="F1519" s="772"/>
      <c r="G1519" s="772"/>
    </row>
    <row r="1520" spans="1:7" x14ac:dyDescent="0.35">
      <c r="D1520" s="772" t="s">
        <v>1494</v>
      </c>
      <c r="E1520" s="772"/>
      <c r="F1520" s="772"/>
      <c r="G1520" s="772"/>
    </row>
    <row r="1521" spans="1:7" x14ac:dyDescent="0.35">
      <c r="D1521" s="772"/>
      <c r="E1521" s="772"/>
      <c r="F1521" s="772"/>
      <c r="G1521" s="772"/>
    </row>
    <row r="1522" spans="1:7" x14ac:dyDescent="0.35">
      <c r="D1522" s="772" t="s">
        <v>1495</v>
      </c>
      <c r="E1522" s="772"/>
      <c r="F1522" s="772"/>
      <c r="G1522" s="772"/>
    </row>
    <row r="1523" spans="1:7" x14ac:dyDescent="0.35">
      <c r="D1523" s="772"/>
      <c r="E1523" s="772"/>
      <c r="F1523" s="772"/>
      <c r="G1523" s="772"/>
    </row>
    <row r="1524" spans="1:7" x14ac:dyDescent="0.35">
      <c r="D1524" s="777" t="s">
        <v>1496</v>
      </c>
      <c r="E1524" s="777"/>
      <c r="F1524" s="777"/>
      <c r="G1524" s="777"/>
    </row>
    <row r="1525" spans="1:7" x14ac:dyDescent="0.35">
      <c r="D1525" s="717" t="s">
        <v>1426</v>
      </c>
      <c r="E1525" s="717"/>
      <c r="F1525" s="717"/>
      <c r="G1525" s="717"/>
    </row>
    <row r="1526" spans="1:7" x14ac:dyDescent="0.35">
      <c r="D1526" s="717"/>
      <c r="E1526" s="717"/>
      <c r="F1526" s="717"/>
      <c r="G1526" s="717"/>
    </row>
    <row r="1527" spans="1:7" x14ac:dyDescent="0.35">
      <c r="A1527" s="327" t="s">
        <v>1497</v>
      </c>
      <c r="B1527" s="69" t="s">
        <v>1498</v>
      </c>
    </row>
    <row r="1528" spans="1:7" x14ac:dyDescent="0.35">
      <c r="A1528" s="327" t="s">
        <v>1499</v>
      </c>
      <c r="D1528" s="717" t="s">
        <v>1500</v>
      </c>
      <c r="E1528" s="717"/>
      <c r="F1528" s="717"/>
      <c r="G1528" s="717"/>
    </row>
    <row r="1529" spans="1:7" x14ac:dyDescent="0.35">
      <c r="A1529" s="327" t="s">
        <v>1501</v>
      </c>
      <c r="B1529" s="69" t="s">
        <v>1502</v>
      </c>
    </row>
    <row r="1530" spans="1:7" x14ac:dyDescent="0.35">
      <c r="A1530" s="327" t="s">
        <v>1503</v>
      </c>
      <c r="C1530" s="721" t="s">
        <v>1504</v>
      </c>
      <c r="D1530" s="717" t="s">
        <v>1505</v>
      </c>
      <c r="E1530" s="717"/>
      <c r="F1530" s="717"/>
      <c r="G1530" s="717"/>
    </row>
    <row r="1531" spans="1:7" x14ac:dyDescent="0.35">
      <c r="C1531" s="721"/>
      <c r="D1531" s="717"/>
      <c r="E1531" s="717"/>
      <c r="F1531" s="717"/>
      <c r="G1531" s="717"/>
    </row>
    <row r="1532" spans="1:7" x14ac:dyDescent="0.35">
      <c r="C1532" s="721"/>
      <c r="D1532" s="717" t="s">
        <v>1506</v>
      </c>
      <c r="E1532" s="717"/>
      <c r="F1532" s="717"/>
      <c r="G1532" s="717"/>
    </row>
    <row r="1533" spans="1:7" x14ac:dyDescent="0.35">
      <c r="C1533" s="721"/>
      <c r="D1533" s="717"/>
      <c r="E1533" s="717"/>
      <c r="F1533" s="717"/>
      <c r="G1533" s="717"/>
    </row>
    <row r="1534" spans="1:7" x14ac:dyDescent="0.35">
      <c r="C1534" s="721"/>
      <c r="D1534" s="717"/>
      <c r="E1534" s="717"/>
      <c r="F1534" s="717"/>
      <c r="G1534" s="717"/>
    </row>
    <row r="1535" spans="1:7" x14ac:dyDescent="0.35">
      <c r="C1535" s="721"/>
      <c r="D1535" s="791" t="s">
        <v>1507</v>
      </c>
      <c r="E1535" s="791"/>
      <c r="F1535" s="791"/>
      <c r="G1535" s="791"/>
    </row>
    <row r="1536" spans="1:7" x14ac:dyDescent="0.35">
      <c r="A1536" s="327" t="s">
        <v>1508</v>
      </c>
      <c r="C1536" s="721" t="s">
        <v>199</v>
      </c>
      <c r="D1536" s="717" t="s">
        <v>1505</v>
      </c>
      <c r="E1536" s="717"/>
      <c r="F1536" s="717"/>
      <c r="G1536" s="717"/>
    </row>
    <row r="1537" spans="1:7" x14ac:dyDescent="0.35">
      <c r="C1537" s="721"/>
      <c r="D1537" s="717"/>
      <c r="E1537" s="717"/>
      <c r="F1537" s="717"/>
      <c r="G1537" s="717"/>
    </row>
    <row r="1538" spans="1:7" x14ac:dyDescent="0.35">
      <c r="A1538" s="327" t="s">
        <v>1509</v>
      </c>
      <c r="C1538" s="61" t="s">
        <v>171</v>
      </c>
    </row>
    <row r="1539" spans="1:7" x14ac:dyDescent="0.35">
      <c r="A1539" s="327" t="s">
        <v>1510</v>
      </c>
      <c r="B1539" s="69" t="s">
        <v>1511</v>
      </c>
    </row>
    <row r="1540" spans="1:7" x14ac:dyDescent="0.35">
      <c r="A1540" s="327" t="s">
        <v>1512</v>
      </c>
      <c r="C1540" s="721" t="s">
        <v>1513</v>
      </c>
    </row>
    <row r="1541" spans="1:7" x14ac:dyDescent="0.35">
      <c r="C1541" s="721"/>
    </row>
    <row r="1542" spans="1:7" x14ac:dyDescent="0.35">
      <c r="A1542" s="327" t="s">
        <v>1514</v>
      </c>
      <c r="C1542" s="721" t="s">
        <v>1515</v>
      </c>
      <c r="D1542" s="717" t="s">
        <v>1516</v>
      </c>
      <c r="E1542" s="717"/>
      <c r="F1542" s="717"/>
      <c r="G1542" s="717"/>
    </row>
    <row r="1543" spans="1:7" x14ac:dyDescent="0.35">
      <c r="C1543" s="721"/>
      <c r="D1543" s="717"/>
      <c r="E1543" s="717"/>
      <c r="F1543" s="717"/>
      <c r="G1543" s="717"/>
    </row>
    <row r="1544" spans="1:7" x14ac:dyDescent="0.35">
      <c r="C1544" s="721"/>
      <c r="D1544" s="791" t="s">
        <v>1517</v>
      </c>
      <c r="E1544" s="791"/>
      <c r="F1544" s="791"/>
      <c r="G1544" s="791" t="s">
        <v>1517</v>
      </c>
    </row>
    <row r="1545" spans="1:7" x14ac:dyDescent="0.35">
      <c r="A1545" s="327" t="s">
        <v>1518</v>
      </c>
      <c r="C1545" s="61" t="s">
        <v>1519</v>
      </c>
      <c r="D1545" s="717" t="s">
        <v>1520</v>
      </c>
      <c r="E1545" s="717"/>
      <c r="F1545" s="717"/>
      <c r="G1545" s="717"/>
    </row>
    <row r="1546" spans="1:7" x14ac:dyDescent="0.35">
      <c r="D1546" s="717"/>
      <c r="E1546" s="717"/>
      <c r="F1546" s="717"/>
      <c r="G1546" s="717"/>
    </row>
    <row r="1547" spans="1:7" x14ac:dyDescent="0.35">
      <c r="D1547" s="717"/>
      <c r="E1547" s="717"/>
      <c r="F1547" s="717"/>
      <c r="G1547" s="717"/>
    </row>
    <row r="1548" spans="1:7" x14ac:dyDescent="0.35">
      <c r="D1548" s="791" t="s">
        <v>1521</v>
      </c>
      <c r="E1548" s="791"/>
      <c r="F1548" s="791"/>
      <c r="G1548" s="791"/>
    </row>
    <row r="1549" spans="1:7" x14ac:dyDescent="0.35">
      <c r="A1549" s="327" t="s">
        <v>1522</v>
      </c>
      <c r="C1549" s="61" t="s">
        <v>1523</v>
      </c>
      <c r="D1549" s="717" t="s">
        <v>1524</v>
      </c>
      <c r="E1549" s="717"/>
      <c r="F1549" s="717"/>
      <c r="G1549" s="717"/>
    </row>
    <row r="1550" spans="1:7" x14ac:dyDescent="0.35">
      <c r="D1550" s="717"/>
      <c r="E1550" s="717"/>
      <c r="F1550" s="717"/>
      <c r="G1550" s="717"/>
    </row>
    <row r="1551" spans="1:7" x14ac:dyDescent="0.35">
      <c r="D1551" s="717"/>
      <c r="E1551" s="717"/>
      <c r="F1551" s="717"/>
      <c r="G1551" s="717"/>
    </row>
    <row r="1552" spans="1:7" x14ac:dyDescent="0.35">
      <c r="D1552" s="791" t="s">
        <v>1525</v>
      </c>
      <c r="E1552" s="791"/>
      <c r="F1552" s="791"/>
      <c r="G1552" s="791"/>
    </row>
    <row r="1553" spans="1:7" x14ac:dyDescent="0.35">
      <c r="D1553" s="777" t="s">
        <v>1526</v>
      </c>
      <c r="E1553" s="777"/>
      <c r="F1553" s="777"/>
      <c r="G1553" s="777"/>
    </row>
    <row r="1554" spans="1:7" x14ac:dyDescent="0.35">
      <c r="D1554" s="777" t="s">
        <v>1527</v>
      </c>
      <c r="E1554" s="777"/>
      <c r="F1554" s="777"/>
      <c r="G1554" s="777"/>
    </row>
    <row r="1555" spans="1:7" x14ac:dyDescent="0.35">
      <c r="D1555" s="777" t="s">
        <v>1528</v>
      </c>
      <c r="E1555" s="777"/>
      <c r="F1555" s="777"/>
      <c r="G1555" s="777"/>
    </row>
    <row r="1556" spans="1:7" x14ac:dyDescent="0.35">
      <c r="D1556" s="777" t="s">
        <v>1529</v>
      </c>
      <c r="E1556" s="777"/>
      <c r="F1556" s="777"/>
      <c r="G1556" s="777"/>
    </row>
    <row r="1557" spans="1:7" x14ac:dyDescent="0.35">
      <c r="D1557" s="791" t="s">
        <v>1530</v>
      </c>
      <c r="E1557" s="791"/>
      <c r="F1557" s="791"/>
      <c r="G1557" s="791"/>
    </row>
    <row r="1558" spans="1:7" x14ac:dyDescent="0.35">
      <c r="A1558" s="327" t="s">
        <v>1531</v>
      </c>
      <c r="C1558" s="61" t="s">
        <v>1532</v>
      </c>
      <c r="D1558" s="717" t="s">
        <v>1533</v>
      </c>
      <c r="E1558" s="717"/>
      <c r="F1558" s="717"/>
      <c r="G1558" s="717"/>
    </row>
    <row r="1559" spans="1:7" x14ac:dyDescent="0.35">
      <c r="D1559" s="717"/>
      <c r="E1559" s="717"/>
      <c r="F1559" s="717"/>
      <c r="G1559" s="717"/>
    </row>
    <row r="1560" spans="1:7" x14ac:dyDescent="0.35">
      <c r="D1560" s="717"/>
      <c r="E1560" s="717"/>
      <c r="F1560" s="717"/>
      <c r="G1560" s="717"/>
    </row>
    <row r="1561" spans="1:7" x14ac:dyDescent="0.35">
      <c r="D1561" s="791" t="s">
        <v>1534</v>
      </c>
      <c r="E1561" s="791"/>
      <c r="F1561" s="791"/>
      <c r="G1561" s="791"/>
    </row>
    <row r="1562" spans="1:7" x14ac:dyDescent="0.35">
      <c r="D1562" s="717" t="s">
        <v>1535</v>
      </c>
      <c r="E1562" s="717"/>
      <c r="F1562" s="717"/>
      <c r="G1562" s="717"/>
    </row>
    <row r="1563" spans="1:7" x14ac:dyDescent="0.35">
      <c r="D1563" s="717"/>
      <c r="E1563" s="717"/>
      <c r="F1563" s="717"/>
      <c r="G1563" s="717"/>
    </row>
    <row r="1564" spans="1:7" x14ac:dyDescent="0.35">
      <c r="A1564" s="327" t="s">
        <v>1536</v>
      </c>
      <c r="B1564" s="69" t="s">
        <v>1537</v>
      </c>
    </row>
  </sheetData>
  <sheetProtection algorithmName="SHA-512" hashValue="bEUuR1f6WUUEz4Fl7JYmVZ4VbKf+GAnVcug8TauZclYEBXOXA14QbbOfik1Uw2tM5e20/0mJNC/potQL8WG9cg==" saltValue="4KzJmetGrYG3NQE7Wje8CA==" spinCount="100000" sheet="1" objects="1" scenarios="1"/>
  <mergeCells count="1025">
    <mergeCell ref="D1517:G1519"/>
    <mergeCell ref="D1520:G1521"/>
    <mergeCell ref="D1522:G1523"/>
    <mergeCell ref="D1524:G1524"/>
    <mergeCell ref="D1525:G1526"/>
    <mergeCell ref="D1528:G1528"/>
    <mergeCell ref="C1505:C1506"/>
    <mergeCell ref="D1557:G1557"/>
    <mergeCell ref="D1558:G1560"/>
    <mergeCell ref="D1561:G1561"/>
    <mergeCell ref="D1562:G1563"/>
    <mergeCell ref="D1549:G1551"/>
    <mergeCell ref="D1552:G1552"/>
    <mergeCell ref="D1553:G1553"/>
    <mergeCell ref="D1554:G1554"/>
    <mergeCell ref="D1555:G1555"/>
    <mergeCell ref="D1556:G1556"/>
    <mergeCell ref="C1540:C1541"/>
    <mergeCell ref="C1542:C1544"/>
    <mergeCell ref="D1542:G1543"/>
    <mergeCell ref="D1544:G1544"/>
    <mergeCell ref="D1545:G1547"/>
    <mergeCell ref="D1548:G1548"/>
    <mergeCell ref="C1530:C1535"/>
    <mergeCell ref="D1530:G1531"/>
    <mergeCell ref="D1532:G1534"/>
    <mergeCell ref="D1535:G1535"/>
    <mergeCell ref="C1536:C1537"/>
    <mergeCell ref="D1536:G1537"/>
    <mergeCell ref="D1505:G1506"/>
    <mergeCell ref="D1507:G1507"/>
    <mergeCell ref="D1508:G1510"/>
    <mergeCell ref="D1511:G1514"/>
    <mergeCell ref="D1515:G1516"/>
    <mergeCell ref="D1496:G1496"/>
    <mergeCell ref="D1497:G1497"/>
    <mergeCell ref="D1498:G1500"/>
    <mergeCell ref="D1501:G1501"/>
    <mergeCell ref="D1502:G1502"/>
    <mergeCell ref="D1503:G1504"/>
    <mergeCell ref="D1488:G1488"/>
    <mergeCell ref="D1489:G1489"/>
    <mergeCell ref="D1490:G1490"/>
    <mergeCell ref="D1491:G1491"/>
    <mergeCell ref="D1492:G1493"/>
    <mergeCell ref="D1494:G1495"/>
    <mergeCell ref="D1480:G1480"/>
    <mergeCell ref="D1481:G1481"/>
    <mergeCell ref="D1482:G1482"/>
    <mergeCell ref="D1483:G1484"/>
    <mergeCell ref="D1485:G1486"/>
    <mergeCell ref="D1487:G1487"/>
    <mergeCell ref="D1472:G1472"/>
    <mergeCell ref="D1473:G1473"/>
    <mergeCell ref="D1474:G1475"/>
    <mergeCell ref="D1476:G1477"/>
    <mergeCell ref="D1478:G1478"/>
    <mergeCell ref="D1479:G1479"/>
    <mergeCell ref="D1462:G1463"/>
    <mergeCell ref="D1464:G1465"/>
    <mergeCell ref="D1466:G1466"/>
    <mergeCell ref="D1467:G1469"/>
    <mergeCell ref="D1470:G1470"/>
    <mergeCell ref="D1471:G1471"/>
    <mergeCell ref="D1456:G1456"/>
    <mergeCell ref="D1457:G1457"/>
    <mergeCell ref="D1458:G1458"/>
    <mergeCell ref="D1459:G1459"/>
    <mergeCell ref="D1460:G1460"/>
    <mergeCell ref="D1461:G1461"/>
    <mergeCell ref="D1449:G1449"/>
    <mergeCell ref="D1450:G1450"/>
    <mergeCell ref="D1451:G1452"/>
    <mergeCell ref="C1453:C1454"/>
    <mergeCell ref="D1453:G1454"/>
    <mergeCell ref="D1455:G1455"/>
    <mergeCell ref="D1440:G1441"/>
    <mergeCell ref="D1442:G1442"/>
    <mergeCell ref="D1443:G1444"/>
    <mergeCell ref="D1445:G1446"/>
    <mergeCell ref="D1447:G1447"/>
    <mergeCell ref="D1448:G1448"/>
    <mergeCell ref="D1433:G1433"/>
    <mergeCell ref="D1434:G1434"/>
    <mergeCell ref="D1435:G1435"/>
    <mergeCell ref="D1436:G1437"/>
    <mergeCell ref="D1438:G1438"/>
    <mergeCell ref="D1439:G1439"/>
    <mergeCell ref="D1427:G1427"/>
    <mergeCell ref="D1428:G1428"/>
    <mergeCell ref="D1429:G1429"/>
    <mergeCell ref="D1430:G1430"/>
    <mergeCell ref="D1431:G1431"/>
    <mergeCell ref="D1432:G1432"/>
    <mergeCell ref="D1420:G1420"/>
    <mergeCell ref="D1421:G1421"/>
    <mergeCell ref="D1422:G1423"/>
    <mergeCell ref="C1424:C1425"/>
    <mergeCell ref="D1424:G1425"/>
    <mergeCell ref="D1426:G1426"/>
    <mergeCell ref="D1410:G1410"/>
    <mergeCell ref="D1411:G1411"/>
    <mergeCell ref="D1412:G1413"/>
    <mergeCell ref="D1414:G1414"/>
    <mergeCell ref="D1415:G1415"/>
    <mergeCell ref="D1416:G1419"/>
    <mergeCell ref="D1402:G1402"/>
    <mergeCell ref="D1403:G1403"/>
    <mergeCell ref="D1404:G1405"/>
    <mergeCell ref="D1406:G1406"/>
    <mergeCell ref="D1407:G1408"/>
    <mergeCell ref="D1409:G1409"/>
    <mergeCell ref="D1393:G1393"/>
    <mergeCell ref="D1394:G1394"/>
    <mergeCell ref="D1395:G1395"/>
    <mergeCell ref="D1397:G1398"/>
    <mergeCell ref="D1399:G1400"/>
    <mergeCell ref="D1401:G1401"/>
    <mergeCell ref="D1385:G1385"/>
    <mergeCell ref="D1386:G1387"/>
    <mergeCell ref="D1388:G1388"/>
    <mergeCell ref="D1389:G1389"/>
    <mergeCell ref="D1390:G1390"/>
    <mergeCell ref="D1391:G1392"/>
    <mergeCell ref="D1373:G1373"/>
    <mergeCell ref="D1374:G1376"/>
    <mergeCell ref="D1377:G1379"/>
    <mergeCell ref="D1380:G1381"/>
    <mergeCell ref="D1382:G1382"/>
    <mergeCell ref="D1383:G1384"/>
    <mergeCell ref="C1360:C1361"/>
    <mergeCell ref="D1360:G1360"/>
    <mergeCell ref="D1366:G1369"/>
    <mergeCell ref="D1370:G1370"/>
    <mergeCell ref="D1371:G1371"/>
    <mergeCell ref="D1372:G1372"/>
    <mergeCell ref="D1356:G1356"/>
    <mergeCell ref="D1357:G1357"/>
    <mergeCell ref="D1358:G1358"/>
    <mergeCell ref="D1359:G1359"/>
    <mergeCell ref="D1349:G1349"/>
    <mergeCell ref="D1350:G1350"/>
    <mergeCell ref="D1351:G1351"/>
    <mergeCell ref="D1352:G1352"/>
    <mergeCell ref="D1353:G1353"/>
    <mergeCell ref="D1355:G1355"/>
    <mergeCell ref="C1337:C1338"/>
    <mergeCell ref="C1340:C1342"/>
    <mergeCell ref="D1340:G1340"/>
    <mergeCell ref="D1343:G1343"/>
    <mergeCell ref="C1344:C1348"/>
    <mergeCell ref="D1344:G1344"/>
    <mergeCell ref="D1354:G1354"/>
    <mergeCell ref="C1326:C1336"/>
    <mergeCell ref="D1326:G1327"/>
    <mergeCell ref="D1328:G1329"/>
    <mergeCell ref="D1330:G1330"/>
    <mergeCell ref="D1331:G1332"/>
    <mergeCell ref="D1333:G1333"/>
    <mergeCell ref="D1334:G1334"/>
    <mergeCell ref="D1335:G1335"/>
    <mergeCell ref="D1336:G1336"/>
    <mergeCell ref="D1315:G1318"/>
    <mergeCell ref="D1319:G1319"/>
    <mergeCell ref="D1320:G1320"/>
    <mergeCell ref="D1321:G1321"/>
    <mergeCell ref="D1322:G1323"/>
    <mergeCell ref="C1324:C1325"/>
    <mergeCell ref="C1306:C1312"/>
    <mergeCell ref="D1306:G1308"/>
    <mergeCell ref="D1310:G1310"/>
    <mergeCell ref="D1311:G1311"/>
    <mergeCell ref="D1312:G1312"/>
    <mergeCell ref="C1313:C1314"/>
    <mergeCell ref="D1313:G1314"/>
    <mergeCell ref="D1299:G1299"/>
    <mergeCell ref="D1300:G1300"/>
    <mergeCell ref="C1301:C1302"/>
    <mergeCell ref="D1301:G1301"/>
    <mergeCell ref="D1303:G1303"/>
    <mergeCell ref="C1304:C1305"/>
    <mergeCell ref="D1304:G1304"/>
    <mergeCell ref="D1293:G1293"/>
    <mergeCell ref="C1294:C1295"/>
    <mergeCell ref="D1294:G1294"/>
    <mergeCell ref="C1296:C1297"/>
    <mergeCell ref="D1296:G1297"/>
    <mergeCell ref="D1298:G1298"/>
    <mergeCell ref="C1283:C1286"/>
    <mergeCell ref="D1283:G1286"/>
    <mergeCell ref="D1290:G1291"/>
    <mergeCell ref="D1292:G1292"/>
    <mergeCell ref="D1287:G1287"/>
    <mergeCell ref="D1276:G1276"/>
    <mergeCell ref="C1278:C1279"/>
    <mergeCell ref="D1278:G1278"/>
    <mergeCell ref="C1280:C1282"/>
    <mergeCell ref="D1280:G1282"/>
    <mergeCell ref="C1265:C1267"/>
    <mergeCell ref="D1265:G1267"/>
    <mergeCell ref="C1270:C1272"/>
    <mergeCell ref="D1270:G1270"/>
    <mergeCell ref="D1271:G1272"/>
    <mergeCell ref="C1274:C1275"/>
    <mergeCell ref="D1274:G1275"/>
    <mergeCell ref="B1268:G1268"/>
    <mergeCell ref="D1254:G1255"/>
    <mergeCell ref="D1257:G1258"/>
    <mergeCell ref="D1259:G1259"/>
    <mergeCell ref="C1261:C1264"/>
    <mergeCell ref="D1261:G1264"/>
    <mergeCell ref="D1277:G1277"/>
    <mergeCell ref="D1241:G1241"/>
    <mergeCell ref="D1242:G1242"/>
    <mergeCell ref="D1243:G1243"/>
    <mergeCell ref="D1244:G1245"/>
    <mergeCell ref="D1249:G1251"/>
    <mergeCell ref="D1237:G1237"/>
    <mergeCell ref="D1238:G1238"/>
    <mergeCell ref="C1227:C1230"/>
    <mergeCell ref="D1227:G1228"/>
    <mergeCell ref="D1229:G1230"/>
    <mergeCell ref="D1233:G1234"/>
    <mergeCell ref="D1235:G1235"/>
    <mergeCell ref="D1236:G1236"/>
    <mergeCell ref="C1217:C1226"/>
    <mergeCell ref="D1217:G1218"/>
    <mergeCell ref="D1219:G1219"/>
    <mergeCell ref="D1220:G1222"/>
    <mergeCell ref="D1223:G1223"/>
    <mergeCell ref="D1224:G1224"/>
    <mergeCell ref="D1225:G1225"/>
    <mergeCell ref="D1226:G1226"/>
    <mergeCell ref="D1240:G1240"/>
    <mergeCell ref="C1212:C1216"/>
    <mergeCell ref="D1212:G1212"/>
    <mergeCell ref="D1213:G1213"/>
    <mergeCell ref="D1214:G1214"/>
    <mergeCell ref="D1215:G1215"/>
    <mergeCell ref="D1216:G1216"/>
    <mergeCell ref="D1203:G1203"/>
    <mergeCell ref="D1204:G1205"/>
    <mergeCell ref="C1206:C1208"/>
    <mergeCell ref="D1206:G1206"/>
    <mergeCell ref="C1209:C1211"/>
    <mergeCell ref="D1209:G1209"/>
    <mergeCell ref="C1194:C1195"/>
    <mergeCell ref="D1194:G1194"/>
    <mergeCell ref="D1196:G1198"/>
    <mergeCell ref="D1199:G1199"/>
    <mergeCell ref="D1200:G1201"/>
    <mergeCell ref="D1202:G1202"/>
    <mergeCell ref="D1185:G1186"/>
    <mergeCell ref="C1187:C1188"/>
    <mergeCell ref="D1187:G1188"/>
    <mergeCell ref="C1189:C1191"/>
    <mergeCell ref="D1189:G1191"/>
    <mergeCell ref="C1192:C1193"/>
    <mergeCell ref="D1192:G1193"/>
    <mergeCell ref="D1175:G1176"/>
    <mergeCell ref="D1177:G1178"/>
    <mergeCell ref="D1179:G1180"/>
    <mergeCell ref="D1181:G1182"/>
    <mergeCell ref="C1183:C1184"/>
    <mergeCell ref="D1183:G1184"/>
    <mergeCell ref="D1167:G1167"/>
    <mergeCell ref="D1168:G1170"/>
    <mergeCell ref="D1171:G1171"/>
    <mergeCell ref="D1172:G1172"/>
    <mergeCell ref="D1173:G1173"/>
    <mergeCell ref="D1174:G1174"/>
    <mergeCell ref="D1157:G1157"/>
    <mergeCell ref="D1158:G1158"/>
    <mergeCell ref="D1159:G1159"/>
    <mergeCell ref="D1161:G1162"/>
    <mergeCell ref="D1163:G1165"/>
    <mergeCell ref="D1166:G1166"/>
    <mergeCell ref="C1147:C1148"/>
    <mergeCell ref="D1147:G1147"/>
    <mergeCell ref="D1149:G1150"/>
    <mergeCell ref="D1151:G1152"/>
    <mergeCell ref="D1153:G1154"/>
    <mergeCell ref="C1155:C1156"/>
    <mergeCell ref="D1155:G1155"/>
    <mergeCell ref="D1137:G1137"/>
    <mergeCell ref="D1138:G1140"/>
    <mergeCell ref="D1141:G1141"/>
    <mergeCell ref="D1142:G1143"/>
    <mergeCell ref="D1144:G1145"/>
    <mergeCell ref="D1146:G1146"/>
    <mergeCell ref="D1129:G1129"/>
    <mergeCell ref="D1130:G1130"/>
    <mergeCell ref="D1131:G1131"/>
    <mergeCell ref="C1132:C1134"/>
    <mergeCell ref="D1132:G1134"/>
    <mergeCell ref="D1135:G1135"/>
    <mergeCell ref="D1120:G1121"/>
    <mergeCell ref="D1122:G1124"/>
    <mergeCell ref="D1125:G1125"/>
    <mergeCell ref="D1126:G1126"/>
    <mergeCell ref="D1127:G1127"/>
    <mergeCell ref="D1128:G1128"/>
    <mergeCell ref="C1114:C1117"/>
    <mergeCell ref="D1114:G1115"/>
    <mergeCell ref="D1116:G1116"/>
    <mergeCell ref="D1117:G1117"/>
    <mergeCell ref="D1118:G1118"/>
    <mergeCell ref="D1119:G1119"/>
    <mergeCell ref="D1102:G1103"/>
    <mergeCell ref="D1104:G1105"/>
    <mergeCell ref="D1106:G1107"/>
    <mergeCell ref="D1108:G1109"/>
    <mergeCell ref="D1110:G1111"/>
    <mergeCell ref="D1112:G1113"/>
    <mergeCell ref="D1094:G1094"/>
    <mergeCell ref="D1095:G1095"/>
    <mergeCell ref="D1096:G1096"/>
    <mergeCell ref="D1097:G1098"/>
    <mergeCell ref="D1099:G1100"/>
    <mergeCell ref="D1101:G1101"/>
    <mergeCell ref="D1086:G1086"/>
    <mergeCell ref="C1087:C1088"/>
    <mergeCell ref="D1087:G1088"/>
    <mergeCell ref="D1089:G1090"/>
    <mergeCell ref="D1091:G1091"/>
    <mergeCell ref="D1092:G1093"/>
    <mergeCell ref="C1077:C1081"/>
    <mergeCell ref="D1077:G1079"/>
    <mergeCell ref="D1080:G1081"/>
    <mergeCell ref="C1082:C1084"/>
    <mergeCell ref="D1082:G1082"/>
    <mergeCell ref="D1083:G1083"/>
    <mergeCell ref="D1084:G1084"/>
    <mergeCell ref="C1071:C1072"/>
    <mergeCell ref="D1071:G1071"/>
    <mergeCell ref="D1072:G1072"/>
    <mergeCell ref="C1073:C1074"/>
    <mergeCell ref="D1073:G1073"/>
    <mergeCell ref="C1075:C1076"/>
    <mergeCell ref="D1075:G1075"/>
    <mergeCell ref="D1053:G1054"/>
    <mergeCell ref="D1055:G1056"/>
    <mergeCell ref="D1057:G1057"/>
    <mergeCell ref="C1058:C1070"/>
    <mergeCell ref="D1058:G1058"/>
    <mergeCell ref="D1059:G1060"/>
    <mergeCell ref="D1061:G1064"/>
    <mergeCell ref="D1065:G1067"/>
    <mergeCell ref="D1068:G1070"/>
    <mergeCell ref="D1044:G1044"/>
    <mergeCell ref="C1045:C1050"/>
    <mergeCell ref="D1045:G1046"/>
    <mergeCell ref="D1047:G1049"/>
    <mergeCell ref="D1050:G1050"/>
    <mergeCell ref="D1051:G1052"/>
    <mergeCell ref="D1036:G1036"/>
    <mergeCell ref="D1037:G1037"/>
    <mergeCell ref="D1038:G1038"/>
    <mergeCell ref="D1039:G1041"/>
    <mergeCell ref="D1042:G1042"/>
    <mergeCell ref="D1043:G1043"/>
    <mergeCell ref="C1025:C1026"/>
    <mergeCell ref="C1029:C1035"/>
    <mergeCell ref="D1029:G1030"/>
    <mergeCell ref="D1031:G1031"/>
    <mergeCell ref="D1032:G1032"/>
    <mergeCell ref="D1033:G1033"/>
    <mergeCell ref="D1034:G1034"/>
    <mergeCell ref="D1035:G1035"/>
    <mergeCell ref="C1018:C1021"/>
    <mergeCell ref="D1018:G1019"/>
    <mergeCell ref="D1020:G1021"/>
    <mergeCell ref="C1022:C1024"/>
    <mergeCell ref="D1022:G1022"/>
    <mergeCell ref="D1023:G1023"/>
    <mergeCell ref="D1024:G1024"/>
    <mergeCell ref="D1002:G1002"/>
    <mergeCell ref="C1004:C1015"/>
    <mergeCell ref="D1004:G1004"/>
    <mergeCell ref="D1005:G1006"/>
    <mergeCell ref="D1007:G1008"/>
    <mergeCell ref="D1009:G1010"/>
    <mergeCell ref="D1011:G1012"/>
    <mergeCell ref="D1013:G1014"/>
    <mergeCell ref="D1015:G1017"/>
    <mergeCell ref="D996:G996"/>
    <mergeCell ref="D997:G997"/>
    <mergeCell ref="D998:G998"/>
    <mergeCell ref="D999:G999"/>
    <mergeCell ref="D1000:G1000"/>
    <mergeCell ref="D1001:G1001"/>
    <mergeCell ref="C983:C988"/>
    <mergeCell ref="D983:G985"/>
    <mergeCell ref="D986:G988"/>
    <mergeCell ref="C989:C995"/>
    <mergeCell ref="D989:G993"/>
    <mergeCell ref="D994:G994"/>
    <mergeCell ref="D995:G995"/>
    <mergeCell ref="C975:C982"/>
    <mergeCell ref="D975:G976"/>
    <mergeCell ref="D977:G977"/>
    <mergeCell ref="D978:G978"/>
    <mergeCell ref="D979:G979"/>
    <mergeCell ref="D980:G980"/>
    <mergeCell ref="D981:G981"/>
    <mergeCell ref="D982:G982"/>
    <mergeCell ref="D968:G968"/>
    <mergeCell ref="D969:G969"/>
    <mergeCell ref="D970:G970"/>
    <mergeCell ref="D971:G971"/>
    <mergeCell ref="C972:C974"/>
    <mergeCell ref="D972:G972"/>
    <mergeCell ref="D973:G973"/>
    <mergeCell ref="D974:G974"/>
    <mergeCell ref="D957:G958"/>
    <mergeCell ref="D959:G959"/>
    <mergeCell ref="D960:G960"/>
    <mergeCell ref="D961:G961"/>
    <mergeCell ref="D962:G962"/>
    <mergeCell ref="C963:C971"/>
    <mergeCell ref="D963:G964"/>
    <mergeCell ref="D965:G965"/>
    <mergeCell ref="D966:G966"/>
    <mergeCell ref="D967:G967"/>
    <mergeCell ref="D951:G951"/>
    <mergeCell ref="D952:G952"/>
    <mergeCell ref="C953:C954"/>
    <mergeCell ref="D953:G954"/>
    <mergeCell ref="C955:C956"/>
    <mergeCell ref="D955:G956"/>
    <mergeCell ref="D943:G944"/>
    <mergeCell ref="D945:G945"/>
    <mergeCell ref="D946:G947"/>
    <mergeCell ref="C948:C949"/>
    <mergeCell ref="D948:G949"/>
    <mergeCell ref="D950:G950"/>
    <mergeCell ref="C929:C930"/>
    <mergeCell ref="D929:G929"/>
    <mergeCell ref="D930:G930"/>
    <mergeCell ref="D932:G935"/>
    <mergeCell ref="D936:G937"/>
    <mergeCell ref="C938:C941"/>
    <mergeCell ref="D938:G940"/>
    <mergeCell ref="D941:G942"/>
    <mergeCell ref="D920:G920"/>
    <mergeCell ref="C921:C928"/>
    <mergeCell ref="D921:G921"/>
    <mergeCell ref="D922:G922"/>
    <mergeCell ref="D923:G924"/>
    <mergeCell ref="D925:G925"/>
    <mergeCell ref="D926:G926"/>
    <mergeCell ref="D927:G927"/>
    <mergeCell ref="D928:G928"/>
    <mergeCell ref="D909:G910"/>
    <mergeCell ref="D911:G911"/>
    <mergeCell ref="D912:G912"/>
    <mergeCell ref="C913:C920"/>
    <mergeCell ref="D913:G913"/>
    <mergeCell ref="D914:G914"/>
    <mergeCell ref="D915:G916"/>
    <mergeCell ref="D917:G917"/>
    <mergeCell ref="D918:G918"/>
    <mergeCell ref="D919:G919"/>
    <mergeCell ref="C896:C897"/>
    <mergeCell ref="D896:G897"/>
    <mergeCell ref="C898:C902"/>
    <mergeCell ref="D898:G899"/>
    <mergeCell ref="D900:G902"/>
    <mergeCell ref="C903:C912"/>
    <mergeCell ref="D903:G904"/>
    <mergeCell ref="D905:G905"/>
    <mergeCell ref="D906:G907"/>
    <mergeCell ref="D908:G908"/>
    <mergeCell ref="D887:G887"/>
    <mergeCell ref="C888:C889"/>
    <mergeCell ref="D888:G889"/>
    <mergeCell ref="C890:C891"/>
    <mergeCell ref="D890:G890"/>
    <mergeCell ref="D892:G894"/>
    <mergeCell ref="D879:G879"/>
    <mergeCell ref="D880:G881"/>
    <mergeCell ref="D882:G882"/>
    <mergeCell ref="C883:C886"/>
    <mergeCell ref="D883:G884"/>
    <mergeCell ref="D885:G885"/>
    <mergeCell ref="D886:G886"/>
    <mergeCell ref="C869:C875"/>
    <mergeCell ref="D869:G870"/>
    <mergeCell ref="D871:G873"/>
    <mergeCell ref="D874:G875"/>
    <mergeCell ref="C877:C878"/>
    <mergeCell ref="D877:G878"/>
    <mergeCell ref="D858:G859"/>
    <mergeCell ref="D860:G860"/>
    <mergeCell ref="D861:G861"/>
    <mergeCell ref="C862:C868"/>
    <mergeCell ref="D862:G863"/>
    <mergeCell ref="D864:G866"/>
    <mergeCell ref="D867:G868"/>
    <mergeCell ref="C846:C851"/>
    <mergeCell ref="D846:G847"/>
    <mergeCell ref="D848:G848"/>
    <mergeCell ref="D849:G850"/>
    <mergeCell ref="D851:G852"/>
    <mergeCell ref="C853:C856"/>
    <mergeCell ref="D853:G853"/>
    <mergeCell ref="D854:G854"/>
    <mergeCell ref="D855:G855"/>
    <mergeCell ref="D856:G856"/>
    <mergeCell ref="D840:G840"/>
    <mergeCell ref="D841:G841"/>
    <mergeCell ref="D842:G842"/>
    <mergeCell ref="D843:G843"/>
    <mergeCell ref="D844:G844"/>
    <mergeCell ref="D845:G845"/>
    <mergeCell ref="D833:G834"/>
    <mergeCell ref="D835:G835"/>
    <mergeCell ref="D836:G836"/>
    <mergeCell ref="D837:G837"/>
    <mergeCell ref="D838:G838"/>
    <mergeCell ref="D839:G839"/>
    <mergeCell ref="D827:G827"/>
    <mergeCell ref="D828:G828"/>
    <mergeCell ref="D829:G829"/>
    <mergeCell ref="D830:G830"/>
    <mergeCell ref="D831:G831"/>
    <mergeCell ref="D832:G832"/>
    <mergeCell ref="D818:G819"/>
    <mergeCell ref="D820:G820"/>
    <mergeCell ref="D821:G822"/>
    <mergeCell ref="D823:G824"/>
    <mergeCell ref="D825:G825"/>
    <mergeCell ref="D826:G826"/>
    <mergeCell ref="D811:G811"/>
    <mergeCell ref="D812:G813"/>
    <mergeCell ref="C814:C815"/>
    <mergeCell ref="D814:G815"/>
    <mergeCell ref="D816:G816"/>
    <mergeCell ref="D817:G817"/>
    <mergeCell ref="D804:G804"/>
    <mergeCell ref="D805:G805"/>
    <mergeCell ref="D806:G806"/>
    <mergeCell ref="D807:G807"/>
    <mergeCell ref="D808:G808"/>
    <mergeCell ref="D809:G810"/>
    <mergeCell ref="C789:C791"/>
    <mergeCell ref="D789:G791"/>
    <mergeCell ref="C795:C801"/>
    <mergeCell ref="D795:G796"/>
    <mergeCell ref="D797:G798"/>
    <mergeCell ref="D799:G800"/>
    <mergeCell ref="D801:G803"/>
    <mergeCell ref="D780:G780"/>
    <mergeCell ref="C781:C785"/>
    <mergeCell ref="D781:G784"/>
    <mergeCell ref="D785:G785"/>
    <mergeCell ref="C786:C788"/>
    <mergeCell ref="D786:G788"/>
    <mergeCell ref="D772:G772"/>
    <mergeCell ref="D773:G773"/>
    <mergeCell ref="D774:G774"/>
    <mergeCell ref="D775:G775"/>
    <mergeCell ref="C776:C779"/>
    <mergeCell ref="D776:G777"/>
    <mergeCell ref="D778:G778"/>
    <mergeCell ref="D779:G779"/>
    <mergeCell ref="D764:G764"/>
    <mergeCell ref="D765:G766"/>
    <mergeCell ref="D767:G768"/>
    <mergeCell ref="D769:G769"/>
    <mergeCell ref="C770:C771"/>
    <mergeCell ref="D770:G771"/>
    <mergeCell ref="D754:G754"/>
    <mergeCell ref="C755:C757"/>
    <mergeCell ref="D755:G755"/>
    <mergeCell ref="D756:G756"/>
    <mergeCell ref="D757:G757"/>
    <mergeCell ref="C758:C767"/>
    <mergeCell ref="D758:G759"/>
    <mergeCell ref="D760:G760"/>
    <mergeCell ref="D761:G762"/>
    <mergeCell ref="D763:G763"/>
    <mergeCell ref="D744:G744"/>
    <mergeCell ref="D745:G746"/>
    <mergeCell ref="D747:G748"/>
    <mergeCell ref="D749:G749"/>
    <mergeCell ref="C751:C753"/>
    <mergeCell ref="D751:G753"/>
    <mergeCell ref="C737:C738"/>
    <mergeCell ref="D737:G738"/>
    <mergeCell ref="D739:G739"/>
    <mergeCell ref="D740:G740"/>
    <mergeCell ref="C741:C743"/>
    <mergeCell ref="D741:G743"/>
    <mergeCell ref="D729:G730"/>
    <mergeCell ref="C731:C732"/>
    <mergeCell ref="D731:G732"/>
    <mergeCell ref="C733:C734"/>
    <mergeCell ref="D733:G734"/>
    <mergeCell ref="D735:G736"/>
    <mergeCell ref="C724:C725"/>
    <mergeCell ref="D724:G724"/>
    <mergeCell ref="D725:G725"/>
    <mergeCell ref="D726:G726"/>
    <mergeCell ref="D727:G727"/>
    <mergeCell ref="D728:G728"/>
    <mergeCell ref="C716:C723"/>
    <mergeCell ref="D716:G716"/>
    <mergeCell ref="D717:G717"/>
    <mergeCell ref="D718:G718"/>
    <mergeCell ref="D719:G719"/>
    <mergeCell ref="D720:G720"/>
    <mergeCell ref="D721:G722"/>
    <mergeCell ref="D723:G723"/>
    <mergeCell ref="C705:C706"/>
    <mergeCell ref="D705:G706"/>
    <mergeCell ref="D707:G707"/>
    <mergeCell ref="D708:G710"/>
    <mergeCell ref="D711:G712"/>
    <mergeCell ref="C713:C715"/>
    <mergeCell ref="D693:G695"/>
    <mergeCell ref="D696:G698"/>
    <mergeCell ref="D699:G701"/>
    <mergeCell ref="C702:C704"/>
    <mergeCell ref="D702:G702"/>
    <mergeCell ref="D703:G703"/>
    <mergeCell ref="D704:G704"/>
    <mergeCell ref="D682:G683"/>
    <mergeCell ref="D684:G685"/>
    <mergeCell ref="D686:G686"/>
    <mergeCell ref="D687:G688"/>
    <mergeCell ref="D689:G690"/>
    <mergeCell ref="D691:G692"/>
    <mergeCell ref="D673:G674"/>
    <mergeCell ref="C675:C677"/>
    <mergeCell ref="D675:G675"/>
    <mergeCell ref="D676:G676"/>
    <mergeCell ref="D677:G678"/>
    <mergeCell ref="C679:C680"/>
    <mergeCell ref="D679:G680"/>
    <mergeCell ref="C655:C657"/>
    <mergeCell ref="D661:G662"/>
    <mergeCell ref="D663:G665"/>
    <mergeCell ref="D667:G668"/>
    <mergeCell ref="D669:G672"/>
    <mergeCell ref="D666:G666"/>
    <mergeCell ref="C632:C633"/>
    <mergeCell ref="C634:C636"/>
    <mergeCell ref="C637:C653"/>
    <mergeCell ref="D637:G637"/>
    <mergeCell ref="D638:G640"/>
    <mergeCell ref="D641:G643"/>
    <mergeCell ref="D644:G646"/>
    <mergeCell ref="D649:G653"/>
    <mergeCell ref="C624:C625"/>
    <mergeCell ref="D624:G624"/>
    <mergeCell ref="D625:G626"/>
    <mergeCell ref="D627:G627"/>
    <mergeCell ref="C628:C631"/>
    <mergeCell ref="D628:G628"/>
    <mergeCell ref="D629:G629"/>
    <mergeCell ref="D630:G630"/>
    <mergeCell ref="D631:G631"/>
    <mergeCell ref="D632:G633"/>
    <mergeCell ref="D634:G636"/>
    <mergeCell ref="D607:G609"/>
    <mergeCell ref="D610:G611"/>
    <mergeCell ref="D612:G613"/>
    <mergeCell ref="D614:G617"/>
    <mergeCell ref="D618:G618"/>
    <mergeCell ref="C619:C623"/>
    <mergeCell ref="D619:G619"/>
    <mergeCell ref="D620:G620"/>
    <mergeCell ref="D621:G621"/>
    <mergeCell ref="D622:G622"/>
    <mergeCell ref="D594:G594"/>
    <mergeCell ref="C595:C596"/>
    <mergeCell ref="D595:G596"/>
    <mergeCell ref="D602:G602"/>
    <mergeCell ref="C603:C606"/>
    <mergeCell ref="D603:G606"/>
    <mergeCell ref="C586:C587"/>
    <mergeCell ref="D586:G587"/>
    <mergeCell ref="D588:G588"/>
    <mergeCell ref="C589:C590"/>
    <mergeCell ref="D589:G590"/>
    <mergeCell ref="C591:C593"/>
    <mergeCell ref="D591:G593"/>
    <mergeCell ref="E577:G578"/>
    <mergeCell ref="E579:G580"/>
    <mergeCell ref="B581:G581"/>
    <mergeCell ref="C582:C584"/>
    <mergeCell ref="D582:G584"/>
    <mergeCell ref="D585:G585"/>
    <mergeCell ref="D569:G569"/>
    <mergeCell ref="D570:G572"/>
    <mergeCell ref="C573:C574"/>
    <mergeCell ref="D573:G574"/>
    <mergeCell ref="D575:G575"/>
    <mergeCell ref="D576:G576"/>
    <mergeCell ref="C561:C562"/>
    <mergeCell ref="D561:G562"/>
    <mergeCell ref="C563:C564"/>
    <mergeCell ref="D563:G564"/>
    <mergeCell ref="C565:C568"/>
    <mergeCell ref="D565:G568"/>
    <mergeCell ref="D552:G552"/>
    <mergeCell ref="D553:G553"/>
    <mergeCell ref="D554:G555"/>
    <mergeCell ref="D556:G557"/>
    <mergeCell ref="D558:G559"/>
    <mergeCell ref="D560:G560"/>
    <mergeCell ref="E546:G546"/>
    <mergeCell ref="E547:G547"/>
    <mergeCell ref="E548:G548"/>
    <mergeCell ref="E549:G549"/>
    <mergeCell ref="E550:G550"/>
    <mergeCell ref="E551:G551"/>
    <mergeCell ref="D540:G540"/>
    <mergeCell ref="E541:G541"/>
    <mergeCell ref="E542:G542"/>
    <mergeCell ref="E543:G543"/>
    <mergeCell ref="E544:G544"/>
    <mergeCell ref="E545:G545"/>
    <mergeCell ref="D532:G532"/>
    <mergeCell ref="D533:G534"/>
    <mergeCell ref="D535:G536"/>
    <mergeCell ref="C537:C538"/>
    <mergeCell ref="D537:G538"/>
    <mergeCell ref="D539:G539"/>
    <mergeCell ref="D521:G521"/>
    <mergeCell ref="D522:G523"/>
    <mergeCell ref="D524:G526"/>
    <mergeCell ref="D527:G528"/>
    <mergeCell ref="C529:C531"/>
    <mergeCell ref="D529:G531"/>
    <mergeCell ref="D508:G509"/>
    <mergeCell ref="D510:G511"/>
    <mergeCell ref="D512:G514"/>
    <mergeCell ref="D515:G516"/>
    <mergeCell ref="D517:G518"/>
    <mergeCell ref="D519:G520"/>
    <mergeCell ref="B484:G484"/>
    <mergeCell ref="D485:G487"/>
    <mergeCell ref="D488:G489"/>
    <mergeCell ref="D490:G490"/>
    <mergeCell ref="C478:C483"/>
    <mergeCell ref="D478:G479"/>
    <mergeCell ref="E480:G480"/>
    <mergeCell ref="E481:G481"/>
    <mergeCell ref="E482:G482"/>
    <mergeCell ref="E483:G483"/>
    <mergeCell ref="D471:G471"/>
    <mergeCell ref="B472:G472"/>
    <mergeCell ref="C473:C474"/>
    <mergeCell ref="D473:G474"/>
    <mergeCell ref="D475:G476"/>
    <mergeCell ref="D477:G477"/>
    <mergeCell ref="C504:C507"/>
    <mergeCell ref="D504:G507"/>
    <mergeCell ref="D503:G503"/>
    <mergeCell ref="D491:G491"/>
    <mergeCell ref="D492:G494"/>
    <mergeCell ref="D495:G495"/>
    <mergeCell ref="D496:G498"/>
    <mergeCell ref="D499:G500"/>
    <mergeCell ref="D501:G502"/>
    <mergeCell ref="D465:G465"/>
    <mergeCell ref="D466:G466"/>
    <mergeCell ref="D467:G467"/>
    <mergeCell ref="D468:G468"/>
    <mergeCell ref="D469:G469"/>
    <mergeCell ref="D470:G470"/>
    <mergeCell ref="D455:G455"/>
    <mergeCell ref="D456:G456"/>
    <mergeCell ref="D457:G457"/>
    <mergeCell ref="D458:G458"/>
    <mergeCell ref="D459:G459"/>
    <mergeCell ref="C460:C469"/>
    <mergeCell ref="D460:G460"/>
    <mergeCell ref="D461:G461"/>
    <mergeCell ref="D462:G462"/>
    <mergeCell ref="D463:G464"/>
    <mergeCell ref="D445:G445"/>
    <mergeCell ref="C446:C456"/>
    <mergeCell ref="D446:G446"/>
    <mergeCell ref="D447:G447"/>
    <mergeCell ref="D448:G448"/>
    <mergeCell ref="D449:G449"/>
    <mergeCell ref="D450:G450"/>
    <mergeCell ref="D451:G451"/>
    <mergeCell ref="D452:G452"/>
    <mergeCell ref="D453:G454"/>
    <mergeCell ref="D435:G436"/>
    <mergeCell ref="D437:G437"/>
    <mergeCell ref="D438:G439"/>
    <mergeCell ref="D440:G440"/>
    <mergeCell ref="D441:G442"/>
    <mergeCell ref="D443:G444"/>
    <mergeCell ref="D425:G426"/>
    <mergeCell ref="D427:G428"/>
    <mergeCell ref="D429:G430"/>
    <mergeCell ref="D431:G431"/>
    <mergeCell ref="D432:G433"/>
    <mergeCell ref="D434:G434"/>
    <mergeCell ref="D413:G413"/>
    <mergeCell ref="D414:G414"/>
    <mergeCell ref="D415:G416"/>
    <mergeCell ref="D417:G418"/>
    <mergeCell ref="D419:G419"/>
    <mergeCell ref="C420:C424"/>
    <mergeCell ref="D420:G420"/>
    <mergeCell ref="D421:G422"/>
    <mergeCell ref="D423:G423"/>
    <mergeCell ref="D424:G424"/>
    <mergeCell ref="D404:G405"/>
    <mergeCell ref="C406:C408"/>
    <mergeCell ref="D406:G408"/>
    <mergeCell ref="D409:G409"/>
    <mergeCell ref="D410:G411"/>
    <mergeCell ref="D412:G412"/>
    <mergeCell ref="D395:G395"/>
    <mergeCell ref="C396:C398"/>
    <mergeCell ref="D396:G398"/>
    <mergeCell ref="D399:G401"/>
    <mergeCell ref="C402:C403"/>
    <mergeCell ref="D402:G403"/>
    <mergeCell ref="D381:G381"/>
    <mergeCell ref="C382:C385"/>
    <mergeCell ref="D382:G385"/>
    <mergeCell ref="D386:G388"/>
    <mergeCell ref="D389:G391"/>
    <mergeCell ref="D392:G394"/>
    <mergeCell ref="D373:G373"/>
    <mergeCell ref="D374:G376"/>
    <mergeCell ref="D377:G377"/>
    <mergeCell ref="C378:C379"/>
    <mergeCell ref="D378:G379"/>
    <mergeCell ref="E380:G380"/>
    <mergeCell ref="C363:C365"/>
    <mergeCell ref="D363:G365"/>
    <mergeCell ref="D366:G367"/>
    <mergeCell ref="D368:G369"/>
    <mergeCell ref="D370:G370"/>
    <mergeCell ref="D371:G372"/>
    <mergeCell ref="D317:D321"/>
    <mergeCell ref="E317:E321"/>
    <mergeCell ref="F317:G321"/>
    <mergeCell ref="B324:G324"/>
    <mergeCell ref="B325:G325"/>
    <mergeCell ref="D326:G327"/>
    <mergeCell ref="F311:G311"/>
    <mergeCell ref="D312:D316"/>
    <mergeCell ref="E312:E316"/>
    <mergeCell ref="F312:G316"/>
    <mergeCell ref="D353:G354"/>
    <mergeCell ref="C355:C356"/>
    <mergeCell ref="D355:G355"/>
    <mergeCell ref="B357:G357"/>
    <mergeCell ref="D358:G360"/>
    <mergeCell ref="D361:G362"/>
    <mergeCell ref="D343:G344"/>
    <mergeCell ref="D345:G346"/>
    <mergeCell ref="C347:C348"/>
    <mergeCell ref="D347:G347"/>
    <mergeCell ref="E349:G350"/>
    <mergeCell ref="E351:G352"/>
    <mergeCell ref="C328:C331"/>
    <mergeCell ref="D328:G331"/>
    <mergeCell ref="C332:C337"/>
    <mergeCell ref="D332:G337"/>
    <mergeCell ref="D338:G340"/>
    <mergeCell ref="D341:G342"/>
    <mergeCell ref="F304:G304"/>
    <mergeCell ref="D307:D310"/>
    <mergeCell ref="E307:E310"/>
    <mergeCell ref="F307:G310"/>
    <mergeCell ref="D298:D300"/>
    <mergeCell ref="E298:E300"/>
    <mergeCell ref="F298:G300"/>
    <mergeCell ref="C301:C303"/>
    <mergeCell ref="D301:D303"/>
    <mergeCell ref="F301:G301"/>
    <mergeCell ref="F302:G302"/>
    <mergeCell ref="F303:G303"/>
    <mergeCell ref="D292:D294"/>
    <mergeCell ref="E292:E294"/>
    <mergeCell ref="F292:G294"/>
    <mergeCell ref="D295:D297"/>
    <mergeCell ref="E295:E297"/>
    <mergeCell ref="F295:G297"/>
    <mergeCell ref="D287:D288"/>
    <mergeCell ref="E287:E288"/>
    <mergeCell ref="F287:F288"/>
    <mergeCell ref="G287:G288"/>
    <mergeCell ref="D289:D291"/>
    <mergeCell ref="E289:E291"/>
    <mergeCell ref="F289:G291"/>
    <mergeCell ref="D279:D282"/>
    <mergeCell ref="E279:E282"/>
    <mergeCell ref="F279:G282"/>
    <mergeCell ref="F283:G283"/>
    <mergeCell ref="F284:G284"/>
    <mergeCell ref="C285:C294"/>
    <mergeCell ref="D285:D286"/>
    <mergeCell ref="E285:E286"/>
    <mergeCell ref="F285:F286"/>
    <mergeCell ref="G285:G286"/>
    <mergeCell ref="F272:G272"/>
    <mergeCell ref="D273:D275"/>
    <mergeCell ref="E273:E275"/>
    <mergeCell ref="F273:G275"/>
    <mergeCell ref="F276:G276"/>
    <mergeCell ref="D277:D278"/>
    <mergeCell ref="F277:G278"/>
    <mergeCell ref="E261:G261"/>
    <mergeCell ref="E268:G268"/>
    <mergeCell ref="D269:D271"/>
    <mergeCell ref="E269:E271"/>
    <mergeCell ref="F269:G271"/>
    <mergeCell ref="E248:G248"/>
    <mergeCell ref="D250:D251"/>
    <mergeCell ref="E250:G250"/>
    <mergeCell ref="E253:G253"/>
    <mergeCell ref="E255:G255"/>
    <mergeCell ref="E257:G257"/>
    <mergeCell ref="E267:G267"/>
    <mergeCell ref="D246:D247"/>
    <mergeCell ref="E246:G247"/>
    <mergeCell ref="D235:D238"/>
    <mergeCell ref="E235:E238"/>
    <mergeCell ref="F235:F238"/>
    <mergeCell ref="G235:G238"/>
    <mergeCell ref="D240:D243"/>
    <mergeCell ref="E240:E241"/>
    <mergeCell ref="F240:F241"/>
    <mergeCell ref="G240:G241"/>
    <mergeCell ref="F242:G242"/>
    <mergeCell ref="F243:G243"/>
    <mergeCell ref="D231:D232"/>
    <mergeCell ref="E231:E232"/>
    <mergeCell ref="F231:F232"/>
    <mergeCell ref="G231:G232"/>
    <mergeCell ref="D233:D234"/>
    <mergeCell ref="E233:E234"/>
    <mergeCell ref="F233:F234"/>
    <mergeCell ref="G233:G234"/>
    <mergeCell ref="C163:C164"/>
    <mergeCell ref="D163:G164"/>
    <mergeCell ref="D165:G165"/>
    <mergeCell ref="D227:D228"/>
    <mergeCell ref="E227:E228"/>
    <mergeCell ref="F227:F228"/>
    <mergeCell ref="G227:G228"/>
    <mergeCell ref="D229:D230"/>
    <mergeCell ref="E229:E230"/>
    <mergeCell ref="F229:F230"/>
    <mergeCell ref="G229:G230"/>
    <mergeCell ref="F223:G223"/>
    <mergeCell ref="F225:G225"/>
    <mergeCell ref="E214:G215"/>
    <mergeCell ref="C216:C217"/>
    <mergeCell ref="E218:G218"/>
    <mergeCell ref="E219:G219"/>
    <mergeCell ref="E216:G216"/>
    <mergeCell ref="E217:G217"/>
    <mergeCell ref="E221:G221"/>
    <mergeCell ref="D177:G177"/>
    <mergeCell ref="D206:G206"/>
    <mergeCell ref="D207:G207"/>
    <mergeCell ref="D208:G208"/>
    <mergeCell ref="D209:G209"/>
    <mergeCell ref="D210:G210"/>
    <mergeCell ref="D197:G197"/>
    <mergeCell ref="C199:C200"/>
    <mergeCell ref="D199:G200"/>
    <mergeCell ref="C202:C204"/>
    <mergeCell ref="D202:G202"/>
    <mergeCell ref="D203:G203"/>
    <mergeCell ref="D204:G204"/>
    <mergeCell ref="D186:G189"/>
    <mergeCell ref="C190:C191"/>
    <mergeCell ref="D190:G191"/>
    <mergeCell ref="C192:C194"/>
    <mergeCell ref="D192:G194"/>
    <mergeCell ref="C195:C196"/>
    <mergeCell ref="D195:G196"/>
    <mergeCell ref="D205:G205"/>
    <mergeCell ref="C166:C167"/>
    <mergeCell ref="D166:G167"/>
    <mergeCell ref="C168:C169"/>
    <mergeCell ref="D168:G170"/>
    <mergeCell ref="D171:G173"/>
    <mergeCell ref="D174:G176"/>
    <mergeCell ref="D179:G180"/>
    <mergeCell ref="D181:G181"/>
    <mergeCell ref="D182:G184"/>
    <mergeCell ref="C157:C158"/>
    <mergeCell ref="D157:G159"/>
    <mergeCell ref="D160:G162"/>
    <mergeCell ref="D153:G153"/>
    <mergeCell ref="D154:G156"/>
    <mergeCell ref="B3:G3"/>
    <mergeCell ref="D7:G7"/>
    <mergeCell ref="D8:G12"/>
    <mergeCell ref="D13:G13"/>
    <mergeCell ref="D14:G16"/>
    <mergeCell ref="D136:G136"/>
    <mergeCell ref="D140:G142"/>
    <mergeCell ref="D143:G145"/>
    <mergeCell ref="D146:G149"/>
    <mergeCell ref="C150:C152"/>
    <mergeCell ref="D150:G152"/>
    <mergeCell ref="C75:C76"/>
    <mergeCell ref="D129:G129"/>
    <mergeCell ref="D130:G131"/>
    <mergeCell ref="C132:C133"/>
    <mergeCell ref="D132:G133"/>
    <mergeCell ref="D135:G135"/>
    <mergeCell ref="C17:G17"/>
    <mergeCell ref="F26:G28"/>
    <mergeCell ref="F58:G60"/>
    <mergeCell ref="C62:C63"/>
    <mergeCell ref="D62:D63"/>
    <mergeCell ref="E62:E63"/>
  </mergeCells>
  <hyperlinks>
    <hyperlink ref="E93" r:id="rId1" xr:uid="{00000000-0004-0000-0400-000000000000}"/>
    <hyperlink ref="E26" r:id="rId2" xr:uid="{2E8D93B6-CCE2-4937-A281-BE6A7B6AEBC4}"/>
    <hyperlink ref="E71" r:id="rId3" xr:uid="{C0F16757-73F2-4EC1-AC86-4258B53A4DA6}"/>
  </hyperlinks>
  <pageMargins left="0.7" right="0.7" top="0.75" bottom="0.75" header="0.3" footer="0.3"/>
  <pageSetup paperSize="9" scale="78" fitToHeight="0" orientation="portrait" r:id="rId4"/>
  <rowBreaks count="25" manualBreakCount="25">
    <brk id="61" max="16383" man="1"/>
    <brk id="125" max="6" man="1"/>
    <brk id="176" max="16383" man="1"/>
    <brk id="232" max="6" man="1"/>
    <brk id="284" max="6" man="1"/>
    <brk id="323" max="16383" man="1"/>
    <brk id="387" max="6" man="1"/>
    <brk id="450" max="6" man="1"/>
    <brk id="564" max="16383" man="1"/>
    <brk id="627" max="16383" man="1"/>
    <brk id="680" max="6" man="1"/>
    <brk id="740" max="6" man="1"/>
    <brk id="803" max="6" man="1"/>
    <brk id="861" max="6" man="1"/>
    <brk id="920" max="6" man="1"/>
    <brk id="982" max="6" man="1"/>
    <brk id="1044" max="6" man="1"/>
    <brk id="1100" max="6" man="1"/>
    <brk id="1159" max="6" man="1"/>
    <brk id="1216" max="6" man="1"/>
    <brk id="1338" max="6" man="1"/>
    <brk id="1395" max="6" man="1"/>
    <brk id="1452" max="16383" man="1"/>
    <brk id="1504" max="6" man="1"/>
    <brk id="1526" max="6"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G540"/>
  <sheetViews>
    <sheetView view="pageBreakPreview" zoomScale="106" zoomScaleNormal="100" zoomScaleSheetLayoutView="106" workbookViewId="0">
      <selection activeCell="D13" sqref="D13"/>
    </sheetView>
  </sheetViews>
  <sheetFormatPr defaultRowHeight="14.5" x14ac:dyDescent="0.35"/>
  <cols>
    <col min="1" max="1" width="1.54296875" style="327" customWidth="1"/>
    <col min="2" max="2" width="8" style="68" customWidth="1"/>
    <col min="3" max="3" width="19.453125" style="68" customWidth="1"/>
    <col min="4" max="4" width="81.54296875" style="55" customWidth="1"/>
    <col min="5" max="5" width="8.54296875" style="55" customWidth="1"/>
    <col min="6" max="6" width="5" style="68" customWidth="1"/>
    <col min="7" max="7" width="10.7265625" style="68" customWidth="1"/>
  </cols>
  <sheetData>
    <row r="1" spans="1:7" x14ac:dyDescent="0.35">
      <c r="A1" s="54"/>
      <c r="B1" s="710" t="str">
        <f>Contents!A2</f>
        <v>DJA 2023 0208 - ORE Test Rig Enabling</v>
      </c>
      <c r="C1" s="710"/>
      <c r="D1" s="710"/>
      <c r="F1" s="54"/>
      <c r="G1" s="54"/>
    </row>
    <row r="2" spans="1:7" x14ac:dyDescent="0.35">
      <c r="A2" s="54"/>
      <c r="B2" s="61"/>
      <c r="C2" s="55"/>
      <c r="F2" s="54"/>
      <c r="G2" s="54"/>
    </row>
    <row r="3" spans="1:7" x14ac:dyDescent="0.35">
      <c r="A3" s="54"/>
      <c r="B3" s="61"/>
      <c r="C3" s="55"/>
      <c r="F3" s="54"/>
      <c r="G3" s="54"/>
    </row>
    <row r="4" spans="1:7" x14ac:dyDescent="0.35">
      <c r="A4" s="54"/>
      <c r="B4" s="70"/>
      <c r="C4" s="803" t="s">
        <v>1538</v>
      </c>
      <c r="D4" s="803"/>
      <c r="E4" s="330"/>
      <c r="F4" s="54"/>
      <c r="G4" s="54"/>
    </row>
    <row r="5" spans="1:7" x14ac:dyDescent="0.35">
      <c r="A5" s="54"/>
      <c r="B5" s="70"/>
      <c r="C5" s="70"/>
      <c r="D5" s="330"/>
      <c r="E5" s="70"/>
      <c r="F5" s="54"/>
      <c r="G5" s="54"/>
    </row>
    <row r="6" spans="1:7" x14ac:dyDescent="0.35">
      <c r="A6" s="54"/>
      <c r="B6" s="61"/>
      <c r="C6" s="804" t="s">
        <v>1539</v>
      </c>
      <c r="D6" s="804"/>
      <c r="E6" s="331"/>
      <c r="F6" s="54"/>
      <c r="G6" s="54"/>
    </row>
    <row r="7" spans="1:7" x14ac:dyDescent="0.35">
      <c r="A7" s="54"/>
      <c r="B7" s="61"/>
      <c r="C7" s="70"/>
      <c r="D7" s="61"/>
      <c r="E7" s="70"/>
      <c r="F7" s="54"/>
      <c r="G7" s="54"/>
    </row>
    <row r="8" spans="1:7" ht="15" customHeight="1" x14ac:dyDescent="0.35">
      <c r="A8" s="54"/>
      <c r="B8" s="70"/>
      <c r="C8" s="804" t="s">
        <v>1540</v>
      </c>
      <c r="D8" s="804"/>
      <c r="E8" s="331"/>
      <c r="F8" s="54"/>
      <c r="G8" s="54"/>
    </row>
    <row r="9" spans="1:7" x14ac:dyDescent="0.35">
      <c r="A9" s="54"/>
      <c r="B9" s="70"/>
      <c r="C9" s="331"/>
      <c r="D9" s="331"/>
      <c r="E9" s="331"/>
      <c r="F9" s="54"/>
      <c r="G9" s="54"/>
    </row>
    <row r="10" spans="1:7" x14ac:dyDescent="0.35">
      <c r="A10" s="54"/>
      <c r="B10" s="61"/>
      <c r="C10" s="70"/>
      <c r="D10" s="61"/>
      <c r="E10" s="70"/>
      <c r="F10" s="54"/>
      <c r="G10" s="54"/>
    </row>
    <row r="11" spans="1:7" ht="60" customHeight="1" x14ac:dyDescent="0.35">
      <c r="A11" s="54"/>
      <c r="B11" s="324"/>
      <c r="C11" s="810" t="s">
        <v>1541</v>
      </c>
      <c r="D11" s="810"/>
      <c r="E11" s="680"/>
      <c r="F11" s="54"/>
      <c r="G11" s="54"/>
    </row>
    <row r="12" spans="1:7" ht="11.25" customHeight="1" x14ac:dyDescent="0.35">
      <c r="A12" s="54"/>
      <c r="B12" s="61"/>
      <c r="C12" s="680"/>
      <c r="D12" s="680"/>
      <c r="E12" s="680"/>
      <c r="F12" s="54"/>
      <c r="G12" s="54"/>
    </row>
    <row r="13" spans="1:7" x14ac:dyDescent="0.35">
      <c r="A13" s="54"/>
      <c r="B13" s="61"/>
      <c r="C13" s="70"/>
      <c r="D13" s="61"/>
      <c r="E13" s="70"/>
      <c r="F13" s="54"/>
      <c r="G13" s="54"/>
    </row>
    <row r="14" spans="1:7" ht="15" thickBot="1" x14ac:dyDescent="0.4">
      <c r="A14" s="54"/>
      <c r="B14" s="71"/>
      <c r="C14" s="71"/>
      <c r="D14" s="72"/>
      <c r="E14" s="72"/>
      <c r="F14" s="54"/>
      <c r="G14" s="54"/>
    </row>
    <row r="15" spans="1:7" ht="15" customHeight="1" x14ac:dyDescent="0.35">
      <c r="A15" s="54"/>
      <c r="B15" s="71"/>
      <c r="C15" s="805" t="s">
        <v>1542</v>
      </c>
      <c r="D15" s="805" t="s">
        <v>1543</v>
      </c>
      <c r="E15" s="72"/>
      <c r="F15" s="54"/>
      <c r="G15" s="54"/>
    </row>
    <row r="16" spans="1:7" ht="15" thickBot="1" x14ac:dyDescent="0.4">
      <c r="A16" s="54"/>
      <c r="B16" s="71"/>
      <c r="C16" s="806"/>
      <c r="D16" s="806"/>
      <c r="E16" s="72"/>
      <c r="F16" s="54"/>
      <c r="G16" s="54"/>
    </row>
    <row r="17" spans="1:7" x14ac:dyDescent="0.35">
      <c r="A17" s="54"/>
      <c r="B17" s="61"/>
      <c r="C17" s="807" t="s">
        <v>1544</v>
      </c>
      <c r="D17" s="689"/>
      <c r="E17" s="70"/>
      <c r="F17" s="54"/>
      <c r="G17" s="54"/>
    </row>
    <row r="18" spans="1:7" ht="74.25" customHeight="1" x14ac:dyDescent="0.35">
      <c r="A18" s="54"/>
      <c r="B18" s="61"/>
      <c r="C18" s="808"/>
      <c r="D18" s="689" t="s">
        <v>1545</v>
      </c>
      <c r="E18" s="70"/>
      <c r="F18" s="54"/>
      <c r="G18" s="54"/>
    </row>
    <row r="19" spans="1:7" ht="15" thickBot="1" x14ac:dyDescent="0.4">
      <c r="A19" s="54"/>
      <c r="B19" s="61"/>
      <c r="C19" s="809"/>
      <c r="D19" s="690"/>
      <c r="E19" s="70"/>
      <c r="F19" s="54"/>
      <c r="G19" s="54"/>
    </row>
    <row r="20" spans="1:7" x14ac:dyDescent="0.35">
      <c r="A20" s="54"/>
      <c r="B20" s="61"/>
      <c r="C20" s="688"/>
      <c r="D20" s="689"/>
      <c r="E20" s="70"/>
      <c r="F20" s="54"/>
      <c r="G20" s="54"/>
    </row>
    <row r="21" spans="1:7" x14ac:dyDescent="0.35">
      <c r="A21" s="54"/>
      <c r="B21" s="61"/>
      <c r="C21" s="688"/>
      <c r="D21" s="689" t="s">
        <v>1546</v>
      </c>
      <c r="E21" s="70"/>
      <c r="F21" s="54"/>
      <c r="G21" s="54"/>
    </row>
    <row r="22" spans="1:7" x14ac:dyDescent="0.35">
      <c r="B22" s="54"/>
      <c r="C22" s="688"/>
      <c r="D22" s="689"/>
      <c r="E22" s="324"/>
      <c r="F22" s="324"/>
      <c r="G22" s="324"/>
    </row>
    <row r="23" spans="1:7" ht="63.75" customHeight="1" x14ac:dyDescent="0.35">
      <c r="B23" s="54"/>
      <c r="C23" s="688" t="s">
        <v>1547</v>
      </c>
      <c r="D23" s="689" t="s">
        <v>1548</v>
      </c>
      <c r="E23" s="324"/>
      <c r="F23" s="324"/>
      <c r="G23" s="324"/>
    </row>
    <row r="24" spans="1:7" x14ac:dyDescent="0.35">
      <c r="B24" s="54"/>
      <c r="C24" s="688"/>
      <c r="D24" s="689"/>
      <c r="E24" s="67"/>
      <c r="F24" s="67"/>
      <c r="G24" s="67"/>
    </row>
    <row r="25" spans="1:7" ht="15" thickBot="1" x14ac:dyDescent="0.4">
      <c r="B25" s="54"/>
      <c r="C25" s="691"/>
      <c r="D25" s="692"/>
      <c r="E25" s="131"/>
      <c r="F25" s="131"/>
      <c r="G25" s="131"/>
    </row>
    <row r="26" spans="1:7" x14ac:dyDescent="0.35">
      <c r="B26" s="54"/>
      <c r="C26" s="688"/>
      <c r="D26" s="689"/>
      <c r="E26" s="131"/>
      <c r="F26" s="131"/>
      <c r="G26" s="131"/>
    </row>
    <row r="27" spans="1:7" x14ac:dyDescent="0.35">
      <c r="B27" s="54"/>
      <c r="C27" s="693"/>
      <c r="D27" s="689" t="s">
        <v>1549</v>
      </c>
      <c r="E27" s="131"/>
      <c r="F27" s="131"/>
      <c r="G27" s="131"/>
    </row>
    <row r="28" spans="1:7" x14ac:dyDescent="0.35">
      <c r="B28" s="54"/>
      <c r="C28" s="693"/>
      <c r="D28" s="689"/>
      <c r="E28" s="131"/>
      <c r="F28" s="131"/>
      <c r="G28" s="131"/>
    </row>
    <row r="29" spans="1:7" ht="66" customHeight="1" x14ac:dyDescent="0.35">
      <c r="B29" s="54"/>
      <c r="C29" s="693" t="s">
        <v>1550</v>
      </c>
      <c r="D29" s="689" t="s">
        <v>1551</v>
      </c>
      <c r="E29" s="324"/>
      <c r="F29" s="324"/>
      <c r="G29" s="324"/>
    </row>
    <row r="30" spans="1:7" ht="15" thickBot="1" x14ac:dyDescent="0.4">
      <c r="B30" s="54"/>
      <c r="C30" s="694"/>
      <c r="D30" s="695"/>
      <c r="E30" s="324"/>
      <c r="F30" s="324"/>
      <c r="G30" s="324"/>
    </row>
    <row r="31" spans="1:7" x14ac:dyDescent="0.35">
      <c r="B31" s="54"/>
      <c r="C31" s="688"/>
      <c r="D31" s="689"/>
      <c r="E31" s="324"/>
      <c r="F31" s="324"/>
      <c r="G31" s="324"/>
    </row>
    <row r="32" spans="1:7" x14ac:dyDescent="0.35">
      <c r="B32" s="54"/>
      <c r="C32" s="688"/>
      <c r="D32" s="689" t="s">
        <v>1552</v>
      </c>
      <c r="E32" s="328"/>
      <c r="F32" s="328"/>
      <c r="G32" s="328"/>
    </row>
    <row r="33" spans="2:7" x14ac:dyDescent="0.35">
      <c r="B33" s="54"/>
      <c r="C33" s="688"/>
      <c r="D33" s="689"/>
      <c r="E33" s="131"/>
      <c r="F33" s="131"/>
      <c r="G33" s="131"/>
    </row>
    <row r="34" spans="2:7" ht="60" customHeight="1" x14ac:dyDescent="0.35">
      <c r="B34" s="54"/>
      <c r="C34" s="688" t="s">
        <v>1553</v>
      </c>
      <c r="D34" s="689" t="s">
        <v>1554</v>
      </c>
      <c r="E34" s="131"/>
      <c r="F34" s="131"/>
      <c r="G34" s="131"/>
    </row>
    <row r="35" spans="2:7" x14ac:dyDescent="0.35">
      <c r="B35" s="54"/>
      <c r="C35" s="688"/>
      <c r="D35" s="689"/>
      <c r="E35" s="328"/>
      <c r="F35" s="328"/>
      <c r="G35" s="328"/>
    </row>
    <row r="36" spans="2:7" x14ac:dyDescent="0.35">
      <c r="B36" s="54"/>
      <c r="C36" s="688"/>
      <c r="D36" s="696"/>
      <c r="E36" s="324"/>
      <c r="F36" s="324"/>
      <c r="G36" s="324"/>
    </row>
    <row r="37" spans="2:7" ht="15" thickBot="1" x14ac:dyDescent="0.4">
      <c r="B37" s="54"/>
      <c r="C37" s="691"/>
      <c r="D37" s="692"/>
      <c r="E37" s="324"/>
      <c r="F37" s="324"/>
      <c r="G37" s="324"/>
    </row>
    <row r="38" spans="2:7" x14ac:dyDescent="0.35">
      <c r="B38" s="54"/>
      <c r="C38" s="54"/>
      <c r="D38" s="324"/>
      <c r="E38" s="324"/>
      <c r="F38" s="324"/>
      <c r="G38" s="324"/>
    </row>
    <row r="39" spans="2:7" x14ac:dyDescent="0.35">
      <c r="B39" s="54"/>
      <c r="C39" s="54"/>
      <c r="D39" s="324"/>
      <c r="E39" s="324"/>
      <c r="F39" s="324"/>
      <c r="G39" s="324"/>
    </row>
    <row r="40" spans="2:7" x14ac:dyDescent="0.35">
      <c r="B40" s="54"/>
      <c r="C40" s="54"/>
      <c r="D40" s="324"/>
      <c r="E40" s="324"/>
      <c r="F40" s="324"/>
      <c r="G40" s="324"/>
    </row>
    <row r="41" spans="2:7" x14ac:dyDescent="0.35">
      <c r="B41" s="54"/>
      <c r="C41" s="54"/>
      <c r="D41" s="324"/>
      <c r="E41" s="324"/>
      <c r="F41" s="324"/>
      <c r="G41" s="324"/>
    </row>
    <row r="42" spans="2:7" x14ac:dyDescent="0.35">
      <c r="B42" s="54"/>
      <c r="C42" s="54"/>
      <c r="F42" s="66"/>
      <c r="G42" s="66"/>
    </row>
    <row r="43" spans="2:7" x14ac:dyDescent="0.35">
      <c r="B43" s="54"/>
      <c r="C43" s="54"/>
      <c r="D43" s="324"/>
      <c r="E43" s="324"/>
      <c r="F43" s="324"/>
      <c r="G43" s="324"/>
    </row>
    <row r="44" spans="2:7" x14ac:dyDescent="0.35">
      <c r="B44" s="54"/>
      <c r="C44" s="54"/>
      <c r="F44" s="66"/>
      <c r="G44" s="66"/>
    </row>
    <row r="45" spans="2:7" x14ac:dyDescent="0.35">
      <c r="B45" s="54"/>
      <c r="C45" s="54"/>
      <c r="D45" s="131"/>
      <c r="E45" s="131"/>
      <c r="F45" s="131"/>
      <c r="G45" s="131"/>
    </row>
    <row r="46" spans="2:7" x14ac:dyDescent="0.35">
      <c r="B46" s="54"/>
      <c r="C46" s="54"/>
      <c r="D46" s="131"/>
      <c r="E46" s="131"/>
      <c r="F46" s="131"/>
      <c r="G46" s="131"/>
    </row>
    <row r="47" spans="2:7" x14ac:dyDescent="0.35">
      <c r="B47" s="54"/>
      <c r="C47" s="54"/>
      <c r="D47" s="131"/>
      <c r="E47" s="131"/>
      <c r="F47" s="131"/>
      <c r="G47" s="131"/>
    </row>
    <row r="48" spans="2:7" x14ac:dyDescent="0.35">
      <c r="B48" s="54"/>
      <c r="C48" s="54"/>
      <c r="D48" s="324"/>
      <c r="E48" s="324"/>
      <c r="F48" s="324"/>
      <c r="G48" s="324"/>
    </row>
    <row r="49" spans="2:7" x14ac:dyDescent="0.35">
      <c r="B49" s="54"/>
      <c r="C49" s="54"/>
      <c r="D49" s="324"/>
      <c r="E49" s="324"/>
      <c r="F49" s="324"/>
      <c r="G49" s="324"/>
    </row>
    <row r="50" spans="2:7" x14ac:dyDescent="0.35">
      <c r="B50" s="54"/>
      <c r="C50" s="54"/>
      <c r="D50" s="324"/>
      <c r="E50" s="324"/>
      <c r="F50" s="324"/>
      <c r="G50" s="324"/>
    </row>
    <row r="51" spans="2:7" x14ac:dyDescent="0.35">
      <c r="B51" s="54"/>
      <c r="C51" s="54"/>
      <c r="D51" s="328"/>
      <c r="E51" s="328"/>
      <c r="F51" s="328"/>
      <c r="G51" s="328"/>
    </row>
    <row r="52" spans="2:7" x14ac:dyDescent="0.35">
      <c r="B52" s="54"/>
      <c r="C52" s="54"/>
      <c r="D52" s="328"/>
      <c r="E52" s="328"/>
      <c r="F52" s="328"/>
      <c r="G52" s="328"/>
    </row>
    <row r="53" spans="2:7" x14ac:dyDescent="0.35">
      <c r="B53" s="54"/>
      <c r="C53" s="54"/>
      <c r="D53" s="328"/>
      <c r="E53" s="328"/>
      <c r="F53" s="328"/>
      <c r="G53" s="328"/>
    </row>
    <row r="54" spans="2:7" x14ac:dyDescent="0.35">
      <c r="B54" s="54"/>
      <c r="C54" s="54"/>
      <c r="D54" s="328"/>
      <c r="E54" s="328"/>
      <c r="F54" s="328"/>
      <c r="G54" s="328"/>
    </row>
    <row r="55" spans="2:7" x14ac:dyDescent="0.35">
      <c r="B55" s="54"/>
      <c r="C55" s="54"/>
      <c r="D55" s="328"/>
      <c r="E55" s="328"/>
      <c r="F55" s="328"/>
      <c r="G55" s="328"/>
    </row>
    <row r="56" spans="2:7" x14ac:dyDescent="0.35">
      <c r="B56" s="54"/>
      <c r="C56" s="54"/>
      <c r="D56" s="328"/>
      <c r="E56" s="328"/>
      <c r="F56" s="328"/>
      <c r="G56" s="328"/>
    </row>
    <row r="57" spans="2:7" x14ac:dyDescent="0.35">
      <c r="B57" s="54"/>
      <c r="C57" s="54"/>
      <c r="D57" s="328"/>
      <c r="E57" s="328"/>
      <c r="F57" s="328"/>
      <c r="G57" s="328"/>
    </row>
    <row r="58" spans="2:7" x14ac:dyDescent="0.35">
      <c r="B58" s="54"/>
      <c r="C58" s="54"/>
      <c r="D58" s="328"/>
      <c r="E58" s="328"/>
      <c r="F58" s="328"/>
      <c r="G58" s="328"/>
    </row>
    <row r="59" spans="2:7" x14ac:dyDescent="0.35">
      <c r="B59" s="54"/>
      <c r="C59" s="54"/>
      <c r="D59" s="328"/>
      <c r="E59" s="328"/>
      <c r="F59" s="328"/>
      <c r="G59" s="328"/>
    </row>
    <row r="60" spans="2:7" x14ac:dyDescent="0.35">
      <c r="B60" s="54"/>
      <c r="C60" s="54"/>
      <c r="D60" s="328"/>
      <c r="E60" s="328"/>
      <c r="F60" s="328"/>
      <c r="G60" s="328"/>
    </row>
    <row r="61" spans="2:7" x14ac:dyDescent="0.35">
      <c r="B61" s="54"/>
      <c r="C61" s="54"/>
      <c r="D61" s="328"/>
      <c r="E61" s="328"/>
      <c r="F61" s="328"/>
      <c r="G61" s="328"/>
    </row>
    <row r="62" spans="2:7" x14ac:dyDescent="0.35">
      <c r="B62" s="54"/>
      <c r="C62" s="54"/>
      <c r="D62" s="328"/>
      <c r="E62" s="328"/>
      <c r="F62" s="328"/>
      <c r="G62" s="328"/>
    </row>
    <row r="63" spans="2:7" x14ac:dyDescent="0.35">
      <c r="B63" s="54"/>
      <c r="C63" s="54"/>
      <c r="D63" s="131"/>
      <c r="E63" s="131"/>
      <c r="F63" s="131"/>
      <c r="G63" s="131"/>
    </row>
    <row r="64" spans="2:7" x14ac:dyDescent="0.35">
      <c r="B64" s="54"/>
      <c r="C64" s="54"/>
      <c r="D64" s="131"/>
      <c r="E64" s="131"/>
      <c r="F64" s="131"/>
      <c r="G64" s="131"/>
    </row>
    <row r="65" spans="2:7" x14ac:dyDescent="0.35">
      <c r="B65" s="54"/>
      <c r="C65" s="54"/>
      <c r="D65" s="131"/>
      <c r="E65" s="131"/>
      <c r="F65" s="131"/>
      <c r="G65" s="131"/>
    </row>
    <row r="66" spans="2:7" x14ac:dyDescent="0.35">
      <c r="B66" s="54"/>
      <c r="C66" s="54"/>
      <c r="D66" s="131"/>
      <c r="E66" s="131"/>
      <c r="F66" s="131"/>
      <c r="G66" s="131"/>
    </row>
    <row r="67" spans="2:7" x14ac:dyDescent="0.35">
      <c r="B67" s="54"/>
      <c r="C67" s="54"/>
      <c r="D67" s="131"/>
      <c r="E67" s="131"/>
      <c r="F67" s="131"/>
      <c r="G67" s="131"/>
    </row>
    <row r="68" spans="2:7" x14ac:dyDescent="0.35">
      <c r="B68" s="54"/>
      <c r="C68" s="54"/>
      <c r="D68" s="131"/>
      <c r="E68" s="131"/>
      <c r="F68" s="131"/>
      <c r="G68" s="131"/>
    </row>
    <row r="69" spans="2:7" x14ac:dyDescent="0.35">
      <c r="B69" s="54"/>
      <c r="C69" s="54"/>
      <c r="D69" s="131"/>
      <c r="E69" s="131"/>
      <c r="F69" s="131"/>
      <c r="G69" s="131"/>
    </row>
    <row r="70" spans="2:7" x14ac:dyDescent="0.35">
      <c r="B70" s="54"/>
      <c r="C70" s="54"/>
      <c r="D70" s="131"/>
      <c r="E70" s="131"/>
      <c r="F70" s="131"/>
      <c r="G70" s="131"/>
    </row>
    <row r="71" spans="2:7" x14ac:dyDescent="0.35">
      <c r="B71" s="54"/>
      <c r="C71" s="54"/>
      <c r="D71" s="328"/>
      <c r="E71" s="328"/>
      <c r="F71" s="328"/>
      <c r="G71" s="328"/>
    </row>
    <row r="72" spans="2:7" x14ac:dyDescent="0.35">
      <c r="B72" s="54"/>
      <c r="C72" s="54"/>
      <c r="D72" s="131"/>
      <c r="E72" s="131"/>
      <c r="F72" s="131"/>
      <c r="G72" s="131"/>
    </row>
    <row r="73" spans="2:7" x14ac:dyDescent="0.35">
      <c r="B73" s="54"/>
      <c r="C73" s="54"/>
      <c r="D73" s="131"/>
      <c r="E73" s="131"/>
      <c r="F73" s="131"/>
      <c r="G73" s="131"/>
    </row>
    <row r="74" spans="2:7" x14ac:dyDescent="0.35">
      <c r="B74" s="54"/>
      <c r="C74" s="54"/>
      <c r="D74" s="131"/>
      <c r="E74" s="131"/>
      <c r="F74" s="131"/>
      <c r="G74" s="131"/>
    </row>
    <row r="75" spans="2:7" x14ac:dyDescent="0.35">
      <c r="B75" s="54"/>
      <c r="C75" s="54"/>
      <c r="D75" s="131"/>
      <c r="E75" s="131"/>
      <c r="F75" s="131"/>
      <c r="G75" s="131"/>
    </row>
    <row r="76" spans="2:7" x14ac:dyDescent="0.35">
      <c r="B76" s="54"/>
      <c r="C76" s="54"/>
      <c r="D76" s="131"/>
      <c r="E76" s="131"/>
      <c r="F76" s="131"/>
      <c r="G76" s="131"/>
    </row>
    <row r="77" spans="2:7" x14ac:dyDescent="0.35">
      <c r="B77" s="54"/>
      <c r="C77" s="54"/>
      <c r="D77" s="328"/>
      <c r="E77" s="328"/>
      <c r="F77" s="328"/>
      <c r="G77" s="328"/>
    </row>
    <row r="78" spans="2:7" x14ac:dyDescent="0.35">
      <c r="B78" s="54"/>
      <c r="C78" s="54"/>
      <c r="D78" s="131"/>
      <c r="E78" s="131"/>
      <c r="F78" s="131"/>
      <c r="G78" s="131"/>
    </row>
    <row r="79" spans="2:7" x14ac:dyDescent="0.35">
      <c r="B79" s="54"/>
      <c r="C79" s="54"/>
      <c r="D79" s="131"/>
      <c r="E79" s="131"/>
      <c r="F79" s="131"/>
      <c r="G79" s="131"/>
    </row>
    <row r="80" spans="2:7" x14ac:dyDescent="0.35">
      <c r="B80" s="54"/>
      <c r="C80" s="54"/>
      <c r="D80" s="131"/>
      <c r="E80" s="131"/>
      <c r="F80" s="131"/>
      <c r="G80" s="131"/>
    </row>
    <row r="81" spans="2:7" x14ac:dyDescent="0.35">
      <c r="B81" s="54"/>
      <c r="C81" s="54"/>
      <c r="D81" s="131"/>
      <c r="E81" s="131"/>
      <c r="F81" s="131"/>
      <c r="G81" s="131"/>
    </row>
    <row r="82" spans="2:7" x14ac:dyDescent="0.35">
      <c r="B82" s="54"/>
      <c r="C82" s="54"/>
      <c r="D82" s="328"/>
      <c r="E82" s="328"/>
      <c r="F82" s="328"/>
      <c r="G82" s="328"/>
    </row>
    <row r="83" spans="2:7" x14ac:dyDescent="0.35">
      <c r="B83" s="54"/>
      <c r="C83" s="54"/>
      <c r="D83" s="328"/>
      <c r="E83" s="328"/>
      <c r="F83" s="328"/>
      <c r="G83" s="328"/>
    </row>
    <row r="84" spans="2:7" x14ac:dyDescent="0.35">
      <c r="B84" s="54"/>
      <c r="C84" s="54"/>
      <c r="D84" s="328"/>
      <c r="E84" s="328"/>
      <c r="F84" s="328"/>
      <c r="G84" s="328"/>
    </row>
    <row r="85" spans="2:7" x14ac:dyDescent="0.35">
      <c r="B85" s="54"/>
      <c r="C85" s="54"/>
      <c r="D85" s="328"/>
      <c r="E85" s="328"/>
      <c r="F85" s="328"/>
      <c r="G85" s="328"/>
    </row>
    <row r="86" spans="2:7" x14ac:dyDescent="0.35">
      <c r="B86" s="54"/>
      <c r="C86" s="54"/>
      <c r="D86" s="328"/>
      <c r="E86" s="328"/>
      <c r="F86" s="328"/>
      <c r="G86" s="328"/>
    </row>
    <row r="87" spans="2:7" x14ac:dyDescent="0.35">
      <c r="B87" s="54"/>
      <c r="C87" s="54"/>
      <c r="D87" s="328"/>
      <c r="E87" s="328"/>
      <c r="F87" s="328"/>
      <c r="G87" s="328"/>
    </row>
    <row r="88" spans="2:7" x14ac:dyDescent="0.35">
      <c r="B88" s="54"/>
      <c r="C88" s="54"/>
      <c r="D88" s="328"/>
      <c r="E88" s="328"/>
      <c r="F88" s="328"/>
      <c r="G88" s="328"/>
    </row>
    <row r="89" spans="2:7" x14ac:dyDescent="0.35">
      <c r="B89" s="54"/>
      <c r="C89" s="54"/>
      <c r="D89" s="131"/>
      <c r="E89" s="131"/>
      <c r="F89" s="131"/>
      <c r="G89" s="131"/>
    </row>
    <row r="90" spans="2:7" x14ac:dyDescent="0.35">
      <c r="B90" s="54"/>
      <c r="C90" s="54"/>
      <c r="D90" s="131"/>
      <c r="E90" s="131"/>
      <c r="F90" s="131"/>
      <c r="G90" s="131"/>
    </row>
    <row r="91" spans="2:7" x14ac:dyDescent="0.35">
      <c r="B91" s="75"/>
      <c r="C91" s="75"/>
      <c r="F91" s="66"/>
      <c r="G91" s="66"/>
    </row>
    <row r="92" spans="2:7" x14ac:dyDescent="0.35">
      <c r="B92" s="54"/>
      <c r="C92" s="54"/>
      <c r="D92" s="328"/>
      <c r="E92" s="328"/>
      <c r="F92" s="328"/>
      <c r="G92" s="328"/>
    </row>
    <row r="93" spans="2:7" x14ac:dyDescent="0.35">
      <c r="B93" s="54"/>
      <c r="C93" s="54"/>
      <c r="D93" s="131"/>
      <c r="E93" s="131"/>
      <c r="F93" s="131"/>
      <c r="G93" s="131"/>
    </row>
    <row r="94" spans="2:7" x14ac:dyDescent="0.35">
      <c r="B94" s="54"/>
      <c r="C94" s="54"/>
      <c r="D94" s="131"/>
      <c r="E94" s="131"/>
      <c r="F94" s="131"/>
      <c r="G94" s="131"/>
    </row>
    <row r="95" spans="2:7" x14ac:dyDescent="0.35">
      <c r="B95" s="54"/>
      <c r="C95" s="54"/>
      <c r="D95" s="328"/>
      <c r="E95" s="328"/>
      <c r="F95" s="328"/>
      <c r="G95" s="328"/>
    </row>
    <row r="96" spans="2:7" x14ac:dyDescent="0.35">
      <c r="B96" s="54"/>
      <c r="C96" s="54"/>
      <c r="D96" s="328"/>
      <c r="E96" s="328"/>
      <c r="F96" s="328"/>
      <c r="G96" s="328"/>
    </row>
    <row r="97" spans="2:7" x14ac:dyDescent="0.35">
      <c r="B97" s="54"/>
      <c r="C97" s="54"/>
      <c r="D97" s="328"/>
      <c r="E97" s="328"/>
      <c r="F97" s="328"/>
      <c r="G97" s="328"/>
    </row>
    <row r="98" spans="2:7" x14ac:dyDescent="0.35">
      <c r="B98" s="54"/>
      <c r="C98" s="54"/>
      <c r="D98" s="328"/>
      <c r="E98" s="328"/>
      <c r="F98" s="328"/>
      <c r="G98" s="328"/>
    </row>
    <row r="99" spans="2:7" x14ac:dyDescent="0.35">
      <c r="B99" s="54"/>
      <c r="C99" s="54"/>
      <c r="D99" s="328"/>
      <c r="E99" s="328"/>
      <c r="F99" s="328"/>
      <c r="G99" s="328"/>
    </row>
    <row r="100" spans="2:7" x14ac:dyDescent="0.35">
      <c r="B100" s="54"/>
      <c r="C100" s="54"/>
      <c r="D100" s="328"/>
      <c r="E100" s="328"/>
      <c r="F100" s="328"/>
      <c r="G100" s="328"/>
    </row>
    <row r="101" spans="2:7" x14ac:dyDescent="0.35">
      <c r="B101" s="75"/>
      <c r="C101" s="75"/>
      <c r="F101" s="66"/>
      <c r="G101" s="66"/>
    </row>
    <row r="102" spans="2:7" x14ac:dyDescent="0.35">
      <c r="B102" s="54"/>
      <c r="C102" s="54"/>
      <c r="D102" s="328"/>
      <c r="E102" s="328"/>
      <c r="F102" s="328"/>
      <c r="G102" s="328"/>
    </row>
    <row r="103" spans="2:7" x14ac:dyDescent="0.35">
      <c r="B103" s="54"/>
      <c r="C103" s="54"/>
      <c r="D103" s="328"/>
      <c r="E103" s="328"/>
      <c r="F103" s="328"/>
      <c r="G103" s="328"/>
    </row>
    <row r="104" spans="2:7" x14ac:dyDescent="0.35">
      <c r="B104" s="54"/>
      <c r="C104" s="54"/>
      <c r="D104" s="328"/>
      <c r="E104" s="328"/>
      <c r="F104" s="328"/>
      <c r="G104" s="328"/>
    </row>
    <row r="105" spans="2:7" x14ac:dyDescent="0.35">
      <c r="B105" s="54"/>
      <c r="C105" s="54"/>
      <c r="D105" s="328"/>
      <c r="E105" s="328"/>
      <c r="F105" s="328"/>
      <c r="G105" s="328"/>
    </row>
    <row r="106" spans="2:7" x14ac:dyDescent="0.35">
      <c r="B106" s="54"/>
      <c r="C106" s="54"/>
      <c r="D106" s="328"/>
      <c r="E106" s="328"/>
      <c r="F106" s="328"/>
      <c r="G106" s="328"/>
    </row>
    <row r="107" spans="2:7" x14ac:dyDescent="0.35">
      <c r="B107" s="54"/>
      <c r="C107" s="54"/>
      <c r="D107" s="131"/>
      <c r="E107" s="131"/>
      <c r="F107" s="131"/>
      <c r="G107" s="131"/>
    </row>
    <row r="108" spans="2:7" x14ac:dyDescent="0.35">
      <c r="B108" s="54"/>
      <c r="C108" s="54"/>
      <c r="D108" s="131"/>
      <c r="E108" s="131"/>
      <c r="F108" s="131"/>
      <c r="G108" s="131"/>
    </row>
    <row r="109" spans="2:7" x14ac:dyDescent="0.35">
      <c r="B109" s="54"/>
      <c r="C109" s="54"/>
      <c r="D109" s="328"/>
      <c r="E109" s="328"/>
      <c r="F109" s="328"/>
      <c r="G109" s="328"/>
    </row>
    <row r="110" spans="2:7" x14ac:dyDescent="0.35">
      <c r="B110" s="54"/>
      <c r="C110" s="54"/>
      <c r="D110" s="328"/>
      <c r="E110" s="328"/>
      <c r="F110" s="328"/>
      <c r="G110" s="328"/>
    </row>
    <row r="111" spans="2:7" x14ac:dyDescent="0.35">
      <c r="B111" s="54"/>
      <c r="C111" s="54"/>
      <c r="D111" s="328"/>
      <c r="E111" s="328"/>
      <c r="F111" s="328"/>
      <c r="G111" s="328"/>
    </row>
    <row r="112" spans="2:7" x14ac:dyDescent="0.35">
      <c r="B112" s="54"/>
      <c r="C112" s="54"/>
      <c r="D112" s="328"/>
      <c r="E112" s="328"/>
      <c r="F112" s="328"/>
      <c r="G112" s="328"/>
    </row>
    <row r="113" spans="2:7" x14ac:dyDescent="0.35">
      <c r="B113" s="75"/>
      <c r="C113" s="75"/>
      <c r="F113" s="66"/>
      <c r="G113" s="66"/>
    </row>
    <row r="114" spans="2:7" x14ac:dyDescent="0.35">
      <c r="B114" s="54"/>
      <c r="C114" s="54"/>
      <c r="D114" s="324"/>
      <c r="E114" s="324"/>
      <c r="F114" s="324"/>
      <c r="G114" s="324"/>
    </row>
    <row r="115" spans="2:7" x14ac:dyDescent="0.35">
      <c r="B115" s="54"/>
      <c r="C115" s="54"/>
      <c r="D115" s="324"/>
      <c r="E115" s="324"/>
      <c r="F115" s="324"/>
      <c r="G115" s="324"/>
    </row>
    <row r="116" spans="2:7" x14ac:dyDescent="0.35">
      <c r="B116" s="54"/>
      <c r="C116" s="54"/>
      <c r="D116" s="324"/>
      <c r="E116" s="324"/>
      <c r="F116" s="324"/>
      <c r="G116" s="324"/>
    </row>
    <row r="117" spans="2:7" x14ac:dyDescent="0.35">
      <c r="B117" s="54"/>
      <c r="C117" s="54"/>
      <c r="D117" s="328"/>
      <c r="E117" s="328"/>
      <c r="F117" s="328"/>
      <c r="G117" s="328"/>
    </row>
    <row r="118" spans="2:7" x14ac:dyDescent="0.35">
      <c r="B118" s="54"/>
      <c r="C118" s="54"/>
      <c r="D118" s="131"/>
      <c r="E118" s="131"/>
      <c r="F118" s="131"/>
      <c r="G118" s="131"/>
    </row>
    <row r="119" spans="2:7" x14ac:dyDescent="0.35">
      <c r="B119" s="54"/>
      <c r="C119" s="54"/>
      <c r="D119" s="131"/>
      <c r="E119" s="131"/>
      <c r="F119" s="131"/>
      <c r="G119" s="131"/>
    </row>
    <row r="120" spans="2:7" x14ac:dyDescent="0.35">
      <c r="B120" s="54"/>
      <c r="C120" s="54"/>
      <c r="D120" s="131"/>
      <c r="E120" s="131"/>
      <c r="F120" s="131"/>
      <c r="G120" s="131"/>
    </row>
    <row r="121" spans="2:7" x14ac:dyDescent="0.35">
      <c r="B121" s="54"/>
      <c r="C121" s="54"/>
      <c r="D121" s="131"/>
      <c r="E121" s="131"/>
      <c r="F121" s="131"/>
      <c r="G121" s="131"/>
    </row>
    <row r="122" spans="2:7" x14ac:dyDescent="0.35">
      <c r="B122" s="54"/>
      <c r="C122" s="54"/>
      <c r="D122" s="131"/>
      <c r="E122" s="131"/>
      <c r="F122" s="131"/>
      <c r="G122" s="131"/>
    </row>
    <row r="123" spans="2:7" x14ac:dyDescent="0.35">
      <c r="B123" s="54"/>
      <c r="C123" s="54"/>
      <c r="D123" s="131"/>
      <c r="E123" s="131"/>
      <c r="F123" s="131"/>
      <c r="G123" s="131"/>
    </row>
    <row r="124" spans="2:7" x14ac:dyDescent="0.35">
      <c r="B124" s="54"/>
      <c r="C124" s="54"/>
      <c r="D124" s="328"/>
      <c r="E124" s="328"/>
      <c r="F124" s="328"/>
      <c r="G124" s="328"/>
    </row>
    <row r="125" spans="2:7" x14ac:dyDescent="0.35">
      <c r="B125" s="54"/>
      <c r="C125" s="54"/>
      <c r="D125" s="131"/>
      <c r="E125" s="131"/>
      <c r="F125" s="131"/>
      <c r="G125" s="131"/>
    </row>
    <row r="126" spans="2:7" x14ac:dyDescent="0.35">
      <c r="B126" s="54"/>
      <c r="C126" s="54"/>
      <c r="D126" s="131"/>
      <c r="E126" s="131"/>
      <c r="F126" s="131"/>
      <c r="G126" s="131"/>
    </row>
    <row r="127" spans="2:7" x14ac:dyDescent="0.35">
      <c r="B127" s="54"/>
      <c r="C127" s="54"/>
      <c r="D127" s="131"/>
      <c r="E127" s="131"/>
      <c r="F127" s="131"/>
      <c r="G127" s="131"/>
    </row>
    <row r="128" spans="2:7" x14ac:dyDescent="0.35">
      <c r="B128" s="54"/>
      <c r="C128" s="54"/>
      <c r="D128" s="131"/>
      <c r="E128" s="131"/>
      <c r="F128" s="131"/>
      <c r="G128" s="131"/>
    </row>
    <row r="129" spans="2:7" x14ac:dyDescent="0.35">
      <c r="B129" s="54"/>
      <c r="C129" s="54"/>
      <c r="D129" s="131"/>
      <c r="E129" s="131"/>
      <c r="F129" s="131"/>
      <c r="G129" s="131"/>
    </row>
    <row r="130" spans="2:7" x14ac:dyDescent="0.35">
      <c r="B130" s="54"/>
      <c r="C130" s="54"/>
      <c r="D130" s="131"/>
      <c r="E130" s="131"/>
      <c r="F130" s="131"/>
      <c r="G130" s="131"/>
    </row>
    <row r="131" spans="2:7" x14ac:dyDescent="0.35">
      <c r="B131" s="54"/>
      <c r="C131" s="54"/>
      <c r="D131" s="328"/>
      <c r="E131" s="328"/>
      <c r="F131" s="328"/>
      <c r="G131" s="328"/>
    </row>
    <row r="132" spans="2:7" x14ac:dyDescent="0.35">
      <c r="B132" s="54"/>
      <c r="C132" s="54"/>
      <c r="D132" s="131"/>
      <c r="E132" s="131"/>
      <c r="F132" s="131"/>
      <c r="G132" s="131"/>
    </row>
    <row r="133" spans="2:7" x14ac:dyDescent="0.35">
      <c r="B133" s="54"/>
      <c r="C133" s="54"/>
      <c r="D133" s="131"/>
      <c r="E133" s="131"/>
      <c r="F133" s="131"/>
      <c r="G133" s="131"/>
    </row>
    <row r="134" spans="2:7" x14ac:dyDescent="0.35">
      <c r="B134" s="54"/>
      <c r="C134" s="54"/>
      <c r="D134" s="131"/>
      <c r="E134" s="131"/>
      <c r="F134" s="131"/>
      <c r="G134" s="131"/>
    </row>
    <row r="135" spans="2:7" x14ac:dyDescent="0.35">
      <c r="B135" s="54"/>
      <c r="C135" s="54"/>
      <c r="D135" s="131"/>
      <c r="E135" s="131"/>
      <c r="F135" s="131"/>
      <c r="G135" s="131"/>
    </row>
    <row r="136" spans="2:7" x14ac:dyDescent="0.35">
      <c r="B136" s="54"/>
      <c r="C136" s="54"/>
      <c r="D136" s="131"/>
      <c r="E136" s="131"/>
      <c r="F136" s="131"/>
      <c r="G136" s="131"/>
    </row>
    <row r="137" spans="2:7" x14ac:dyDescent="0.35">
      <c r="B137" s="54"/>
      <c r="C137" s="54"/>
      <c r="D137" s="131"/>
      <c r="E137" s="131"/>
      <c r="F137" s="131"/>
      <c r="G137" s="131"/>
    </row>
    <row r="138" spans="2:7" x14ac:dyDescent="0.35">
      <c r="B138" s="54"/>
      <c r="C138" s="54"/>
      <c r="D138" s="328"/>
      <c r="E138" s="328"/>
      <c r="F138" s="328"/>
      <c r="G138" s="328"/>
    </row>
    <row r="139" spans="2:7" x14ac:dyDescent="0.35">
      <c r="B139" s="54"/>
      <c r="C139" s="54"/>
      <c r="D139" s="328"/>
      <c r="E139" s="328"/>
      <c r="F139" s="328"/>
      <c r="G139" s="328"/>
    </row>
    <row r="140" spans="2:7" x14ac:dyDescent="0.35">
      <c r="B140" s="75"/>
      <c r="C140" s="75"/>
      <c r="F140" s="66"/>
      <c r="G140" s="66"/>
    </row>
    <row r="141" spans="2:7" x14ac:dyDescent="0.35">
      <c r="B141" s="54"/>
      <c r="C141" s="54"/>
      <c r="D141" s="328"/>
      <c r="E141" s="328"/>
      <c r="F141" s="328"/>
      <c r="G141" s="328"/>
    </row>
    <row r="142" spans="2:7" x14ac:dyDescent="0.35">
      <c r="B142" s="54"/>
      <c r="C142" s="54"/>
      <c r="D142" s="328"/>
      <c r="E142" s="328"/>
      <c r="F142" s="328"/>
      <c r="G142" s="328"/>
    </row>
    <row r="143" spans="2:7" x14ac:dyDescent="0.35">
      <c r="B143" s="54"/>
      <c r="C143" s="54"/>
      <c r="D143" s="328"/>
      <c r="E143" s="328"/>
      <c r="F143" s="328"/>
      <c r="G143" s="328"/>
    </row>
    <row r="144" spans="2:7" x14ac:dyDescent="0.35">
      <c r="B144" s="54"/>
      <c r="C144" s="54"/>
      <c r="D144" s="328"/>
      <c r="E144" s="328"/>
      <c r="F144" s="328"/>
      <c r="G144" s="328"/>
    </row>
    <row r="145" spans="2:7" x14ac:dyDescent="0.35">
      <c r="B145" s="54"/>
      <c r="C145" s="54"/>
      <c r="D145" s="328"/>
      <c r="E145" s="328"/>
      <c r="F145" s="328"/>
      <c r="G145" s="328"/>
    </row>
    <row r="146" spans="2:7" x14ac:dyDescent="0.35">
      <c r="B146" s="54"/>
      <c r="C146" s="54"/>
      <c r="D146" s="328"/>
      <c r="E146" s="328"/>
      <c r="F146" s="328"/>
      <c r="G146" s="328"/>
    </row>
    <row r="147" spans="2:7" x14ac:dyDescent="0.35">
      <c r="B147" s="54"/>
      <c r="C147" s="54"/>
      <c r="D147" s="328"/>
      <c r="E147" s="328"/>
      <c r="F147" s="328"/>
      <c r="G147" s="328"/>
    </row>
    <row r="148" spans="2:7" x14ac:dyDescent="0.35">
      <c r="B148" s="54"/>
      <c r="C148" s="54"/>
      <c r="D148" s="328"/>
      <c r="E148" s="328"/>
      <c r="F148" s="328"/>
      <c r="G148" s="328"/>
    </row>
    <row r="149" spans="2:7" x14ac:dyDescent="0.35">
      <c r="B149" s="54"/>
      <c r="C149" s="54"/>
      <c r="D149" s="67"/>
      <c r="E149" s="67"/>
      <c r="F149" s="67"/>
      <c r="G149" s="67"/>
    </row>
    <row r="150" spans="2:7" x14ac:dyDescent="0.35">
      <c r="B150" s="54"/>
      <c r="C150" s="54"/>
      <c r="D150" s="131"/>
      <c r="E150" s="131"/>
      <c r="F150" s="131"/>
      <c r="G150" s="131"/>
    </row>
    <row r="151" spans="2:7" x14ac:dyDescent="0.35">
      <c r="B151" s="54"/>
      <c r="C151" s="54"/>
      <c r="D151" s="131"/>
      <c r="E151" s="131"/>
      <c r="F151" s="131"/>
      <c r="G151" s="131"/>
    </row>
    <row r="152" spans="2:7" x14ac:dyDescent="0.35">
      <c r="B152" s="54"/>
      <c r="C152" s="54"/>
      <c r="D152" s="328"/>
      <c r="E152" s="328"/>
      <c r="F152" s="328"/>
      <c r="G152" s="328"/>
    </row>
    <row r="153" spans="2:7" x14ac:dyDescent="0.35">
      <c r="B153" s="54"/>
      <c r="C153" s="54"/>
      <c r="D153" s="328"/>
      <c r="E153" s="328"/>
      <c r="F153" s="328"/>
      <c r="G153" s="328"/>
    </row>
    <row r="154" spans="2:7" x14ac:dyDescent="0.35">
      <c r="B154" s="54"/>
      <c r="C154" s="54"/>
      <c r="D154" s="328"/>
      <c r="E154" s="328"/>
      <c r="F154" s="328"/>
      <c r="G154" s="328"/>
    </row>
    <row r="155" spans="2:7" x14ac:dyDescent="0.35">
      <c r="B155" s="54"/>
      <c r="C155" s="54"/>
      <c r="D155" s="328"/>
      <c r="E155" s="328"/>
      <c r="F155" s="328"/>
      <c r="G155" s="328"/>
    </row>
    <row r="156" spans="2:7" x14ac:dyDescent="0.35">
      <c r="B156" s="54"/>
      <c r="C156" s="54"/>
      <c r="D156" s="328"/>
      <c r="E156" s="328"/>
      <c r="F156" s="328"/>
      <c r="G156" s="328"/>
    </row>
    <row r="157" spans="2:7" x14ac:dyDescent="0.35">
      <c r="B157" s="54"/>
      <c r="C157" s="54"/>
      <c r="D157" s="328"/>
      <c r="E157" s="328"/>
      <c r="F157" s="328"/>
      <c r="G157" s="328"/>
    </row>
    <row r="158" spans="2:7" x14ac:dyDescent="0.35">
      <c r="B158" s="54"/>
      <c r="C158" s="54"/>
      <c r="D158" s="328"/>
      <c r="E158" s="328"/>
      <c r="F158" s="328"/>
      <c r="G158" s="328"/>
    </row>
    <row r="159" spans="2:7" x14ac:dyDescent="0.35">
      <c r="B159" s="54"/>
      <c r="C159" s="54"/>
      <c r="D159" s="328"/>
      <c r="E159" s="328"/>
      <c r="F159" s="328"/>
      <c r="G159" s="328"/>
    </row>
    <row r="160" spans="2:7" x14ac:dyDescent="0.35">
      <c r="B160" s="54"/>
      <c r="C160" s="54"/>
      <c r="D160" s="328"/>
      <c r="E160" s="328"/>
      <c r="F160" s="328"/>
      <c r="G160" s="328"/>
    </row>
    <row r="161" spans="2:7" x14ac:dyDescent="0.35">
      <c r="B161" s="54"/>
      <c r="C161" s="54"/>
      <c r="D161" s="131"/>
      <c r="E161" s="131"/>
      <c r="F161" s="131"/>
      <c r="G161" s="131"/>
    </row>
    <row r="162" spans="2:7" x14ac:dyDescent="0.35">
      <c r="B162" s="54"/>
      <c r="C162" s="54"/>
      <c r="D162" s="131"/>
      <c r="E162" s="131"/>
      <c r="F162" s="131"/>
      <c r="G162" s="131"/>
    </row>
    <row r="163" spans="2:7" x14ac:dyDescent="0.35">
      <c r="B163" s="54"/>
      <c r="C163" s="54"/>
      <c r="D163" s="131"/>
      <c r="E163" s="131"/>
      <c r="F163" s="131"/>
      <c r="G163" s="131"/>
    </row>
    <row r="164" spans="2:7" x14ac:dyDescent="0.35">
      <c r="B164" s="54"/>
      <c r="C164" s="54"/>
      <c r="D164" s="131"/>
      <c r="E164" s="131"/>
      <c r="F164" s="131"/>
      <c r="G164" s="131"/>
    </row>
    <row r="165" spans="2:7" x14ac:dyDescent="0.35">
      <c r="B165" s="54"/>
      <c r="C165" s="54"/>
      <c r="D165" s="328"/>
      <c r="E165" s="328"/>
      <c r="F165" s="328"/>
      <c r="G165" s="328"/>
    </row>
    <row r="166" spans="2:7" x14ac:dyDescent="0.35">
      <c r="B166" s="54"/>
      <c r="C166" s="54"/>
      <c r="D166" s="328"/>
      <c r="E166" s="328"/>
      <c r="F166" s="328"/>
      <c r="G166" s="328"/>
    </row>
    <row r="167" spans="2:7" x14ac:dyDescent="0.35">
      <c r="B167" s="54"/>
      <c r="C167" s="54"/>
      <c r="D167" s="328"/>
      <c r="E167" s="328"/>
      <c r="F167" s="328"/>
      <c r="G167" s="328"/>
    </row>
    <row r="168" spans="2:7" x14ac:dyDescent="0.35">
      <c r="B168" s="54"/>
      <c r="C168" s="54"/>
      <c r="D168" s="328"/>
      <c r="E168" s="328"/>
      <c r="F168" s="328"/>
      <c r="G168" s="328"/>
    </row>
    <row r="169" spans="2:7" x14ac:dyDescent="0.35">
      <c r="B169" s="54"/>
      <c r="C169" s="54"/>
      <c r="D169" s="328"/>
      <c r="E169" s="328"/>
      <c r="F169" s="328"/>
      <c r="G169" s="328"/>
    </row>
    <row r="170" spans="2:7" x14ac:dyDescent="0.35">
      <c r="B170" s="54"/>
      <c r="C170" s="54"/>
      <c r="D170" s="328"/>
      <c r="E170" s="328"/>
      <c r="F170" s="328"/>
      <c r="G170" s="328"/>
    </row>
    <row r="171" spans="2:7" x14ac:dyDescent="0.35">
      <c r="B171" s="54"/>
      <c r="C171" s="54"/>
      <c r="D171" s="328"/>
      <c r="E171" s="328"/>
      <c r="F171" s="328"/>
      <c r="G171" s="328"/>
    </row>
    <row r="172" spans="2:7" x14ac:dyDescent="0.35">
      <c r="B172" s="54"/>
      <c r="C172" s="54"/>
      <c r="D172" s="328"/>
      <c r="E172" s="328"/>
      <c r="F172" s="328"/>
      <c r="G172" s="328"/>
    </row>
    <row r="173" spans="2:7" x14ac:dyDescent="0.35">
      <c r="B173" s="54"/>
      <c r="C173" s="54"/>
      <c r="D173" s="328"/>
      <c r="E173" s="328"/>
      <c r="F173" s="328"/>
      <c r="G173" s="328"/>
    </row>
    <row r="174" spans="2:7" x14ac:dyDescent="0.35">
      <c r="B174" s="54"/>
      <c r="C174" s="54"/>
      <c r="D174" s="328"/>
      <c r="E174" s="328"/>
      <c r="F174" s="328"/>
      <c r="G174" s="328"/>
    </row>
    <row r="175" spans="2:7" x14ac:dyDescent="0.35">
      <c r="B175" s="54"/>
      <c r="C175" s="54"/>
      <c r="D175" s="328"/>
      <c r="E175" s="328"/>
      <c r="F175" s="328"/>
      <c r="G175" s="328"/>
    </row>
    <row r="176" spans="2:7" x14ac:dyDescent="0.35">
      <c r="B176" s="54"/>
      <c r="C176" s="54"/>
      <c r="D176" s="328"/>
      <c r="E176" s="328"/>
      <c r="F176" s="328"/>
      <c r="G176" s="328"/>
    </row>
    <row r="177" spans="2:7" x14ac:dyDescent="0.35">
      <c r="B177" s="54"/>
      <c r="C177" s="54"/>
      <c r="D177" s="328"/>
      <c r="E177" s="328"/>
      <c r="F177" s="328"/>
      <c r="G177" s="328"/>
    </row>
    <row r="178" spans="2:7" x14ac:dyDescent="0.35">
      <c r="B178" s="54"/>
      <c r="C178" s="54"/>
      <c r="D178" s="328"/>
      <c r="E178" s="328"/>
      <c r="F178" s="328"/>
      <c r="G178" s="328"/>
    </row>
    <row r="179" spans="2:7" x14ac:dyDescent="0.35">
      <c r="B179" s="54"/>
      <c r="C179" s="54"/>
      <c r="D179" s="131"/>
      <c r="E179" s="131"/>
      <c r="F179" s="131"/>
      <c r="G179" s="131"/>
    </row>
    <row r="180" spans="2:7" x14ac:dyDescent="0.35">
      <c r="B180" s="54"/>
      <c r="C180" s="54"/>
      <c r="D180" s="131"/>
      <c r="E180" s="131"/>
      <c r="F180" s="131"/>
      <c r="G180" s="131"/>
    </row>
    <row r="181" spans="2:7" x14ac:dyDescent="0.35">
      <c r="B181" s="54"/>
      <c r="C181" s="54"/>
      <c r="D181" s="131"/>
      <c r="E181" s="131"/>
      <c r="F181" s="131"/>
      <c r="G181" s="131"/>
    </row>
    <row r="182" spans="2:7" x14ac:dyDescent="0.35">
      <c r="B182" s="54"/>
      <c r="C182" s="54"/>
      <c r="D182" s="328"/>
      <c r="E182" s="328"/>
      <c r="F182" s="328"/>
      <c r="G182" s="328"/>
    </row>
    <row r="183" spans="2:7" x14ac:dyDescent="0.35">
      <c r="B183" s="54"/>
      <c r="C183" s="54"/>
      <c r="D183" s="328"/>
      <c r="E183" s="328"/>
      <c r="F183" s="328"/>
      <c r="G183" s="328"/>
    </row>
    <row r="184" spans="2:7" x14ac:dyDescent="0.35">
      <c r="B184" s="54"/>
      <c r="C184" s="54"/>
      <c r="D184" s="328"/>
      <c r="E184" s="328"/>
      <c r="F184" s="328"/>
      <c r="G184" s="328"/>
    </row>
    <row r="185" spans="2:7" x14ac:dyDescent="0.35">
      <c r="B185" s="54"/>
      <c r="C185" s="54"/>
      <c r="D185" s="131"/>
      <c r="E185" s="131"/>
      <c r="F185" s="131"/>
      <c r="G185" s="131"/>
    </row>
    <row r="186" spans="2:7" x14ac:dyDescent="0.35">
      <c r="B186" s="54"/>
      <c r="C186" s="54"/>
      <c r="D186" s="131"/>
      <c r="E186" s="131"/>
      <c r="F186" s="131"/>
      <c r="G186" s="131"/>
    </row>
    <row r="187" spans="2:7" x14ac:dyDescent="0.35">
      <c r="B187" s="54"/>
      <c r="C187" s="54"/>
      <c r="D187" s="131"/>
      <c r="E187" s="131"/>
      <c r="F187" s="131"/>
      <c r="G187" s="131"/>
    </row>
    <row r="188" spans="2:7" x14ac:dyDescent="0.35">
      <c r="B188" s="54"/>
      <c r="C188" s="54"/>
      <c r="D188" s="131"/>
      <c r="E188" s="131"/>
      <c r="F188" s="131"/>
      <c r="G188" s="131"/>
    </row>
    <row r="189" spans="2:7" x14ac:dyDescent="0.35">
      <c r="B189" s="75"/>
      <c r="C189" s="75"/>
      <c r="F189" s="66"/>
      <c r="G189" s="66"/>
    </row>
    <row r="190" spans="2:7" x14ac:dyDescent="0.35">
      <c r="B190" s="54"/>
      <c r="C190" s="54"/>
      <c r="D190" s="328"/>
      <c r="E190" s="328"/>
      <c r="F190" s="328"/>
      <c r="G190" s="328"/>
    </row>
    <row r="191" spans="2:7" x14ac:dyDescent="0.35">
      <c r="B191" s="54"/>
      <c r="C191" s="54"/>
      <c r="D191" s="328"/>
      <c r="E191" s="328"/>
      <c r="F191" s="328"/>
      <c r="G191" s="328"/>
    </row>
    <row r="192" spans="2:7" x14ac:dyDescent="0.35">
      <c r="B192" s="54"/>
      <c r="C192" s="54"/>
      <c r="D192" s="328"/>
      <c r="E192" s="328"/>
      <c r="F192" s="328"/>
      <c r="G192" s="328"/>
    </row>
    <row r="193" spans="2:7" x14ac:dyDescent="0.35">
      <c r="B193" s="54"/>
      <c r="C193" s="54"/>
      <c r="D193" s="328"/>
      <c r="E193" s="328"/>
      <c r="F193" s="328"/>
      <c r="G193" s="328"/>
    </row>
    <row r="194" spans="2:7" x14ac:dyDescent="0.35">
      <c r="B194" s="54"/>
      <c r="C194" s="54"/>
      <c r="D194" s="328"/>
      <c r="E194" s="328"/>
      <c r="F194" s="328"/>
      <c r="G194" s="328"/>
    </row>
    <row r="195" spans="2:7" x14ac:dyDescent="0.35">
      <c r="B195" s="54"/>
      <c r="C195" s="54"/>
      <c r="D195" s="328"/>
      <c r="E195" s="328"/>
      <c r="F195" s="328"/>
      <c r="G195" s="328"/>
    </row>
    <row r="196" spans="2:7" x14ac:dyDescent="0.35">
      <c r="B196" s="54"/>
      <c r="C196" s="54"/>
      <c r="D196" s="328"/>
      <c r="E196" s="328"/>
      <c r="F196" s="328"/>
      <c r="G196" s="328"/>
    </row>
    <row r="197" spans="2:7" x14ac:dyDescent="0.35">
      <c r="B197" s="54"/>
      <c r="C197" s="54"/>
      <c r="D197" s="328"/>
      <c r="E197" s="328"/>
      <c r="F197" s="328"/>
      <c r="G197" s="328"/>
    </row>
    <row r="198" spans="2:7" x14ac:dyDescent="0.35">
      <c r="B198" s="54"/>
      <c r="C198" s="54"/>
      <c r="D198" s="328"/>
      <c r="E198" s="328"/>
      <c r="F198" s="328"/>
      <c r="G198" s="328"/>
    </row>
    <row r="199" spans="2:7" x14ac:dyDescent="0.35">
      <c r="B199" s="54"/>
      <c r="C199" s="54"/>
      <c r="D199" s="328"/>
      <c r="E199" s="328"/>
      <c r="F199" s="328"/>
      <c r="G199" s="328"/>
    </row>
    <row r="200" spans="2:7" x14ac:dyDescent="0.35">
      <c r="B200" s="54"/>
      <c r="C200" s="54"/>
      <c r="D200" s="328"/>
      <c r="E200" s="328"/>
      <c r="F200" s="328"/>
      <c r="G200" s="328"/>
    </row>
    <row r="201" spans="2:7" x14ac:dyDescent="0.35">
      <c r="B201" s="54"/>
      <c r="C201" s="54"/>
      <c r="D201" s="328"/>
      <c r="E201" s="328"/>
      <c r="F201" s="328"/>
      <c r="G201" s="328"/>
    </row>
    <row r="202" spans="2:7" x14ac:dyDescent="0.35">
      <c r="B202" s="54"/>
      <c r="C202" s="54"/>
      <c r="F202" s="66"/>
      <c r="G202" s="66"/>
    </row>
    <row r="203" spans="2:7" x14ac:dyDescent="0.35">
      <c r="B203" s="75"/>
      <c r="C203" s="75"/>
      <c r="F203" s="66"/>
      <c r="G203" s="66"/>
    </row>
    <row r="204" spans="2:7" x14ac:dyDescent="0.35">
      <c r="B204" s="75"/>
      <c r="C204" s="75"/>
      <c r="F204" s="66"/>
      <c r="G204" s="66"/>
    </row>
    <row r="205" spans="2:7" x14ac:dyDescent="0.35">
      <c r="B205" s="54"/>
      <c r="C205" s="54"/>
      <c r="D205" s="328"/>
      <c r="E205" s="328"/>
      <c r="F205" s="328"/>
      <c r="G205" s="328"/>
    </row>
    <row r="206" spans="2:7" x14ac:dyDescent="0.35">
      <c r="B206" s="54"/>
      <c r="C206" s="54"/>
      <c r="D206" s="131"/>
      <c r="E206" s="131"/>
      <c r="F206" s="131"/>
      <c r="G206" s="131"/>
    </row>
    <row r="207" spans="2:7" x14ac:dyDescent="0.35">
      <c r="B207" s="54"/>
      <c r="C207" s="54"/>
      <c r="D207" s="131"/>
      <c r="E207" s="131"/>
      <c r="F207" s="131"/>
      <c r="G207" s="131"/>
    </row>
    <row r="208" spans="2:7" x14ac:dyDescent="0.35">
      <c r="B208" s="54"/>
      <c r="C208" s="54"/>
      <c r="D208" s="131"/>
      <c r="E208" s="131"/>
      <c r="F208" s="131"/>
      <c r="G208" s="131"/>
    </row>
    <row r="209" spans="2:7" x14ac:dyDescent="0.35">
      <c r="B209" s="54"/>
      <c r="C209" s="54"/>
      <c r="D209" s="131"/>
      <c r="E209" s="131"/>
      <c r="F209" s="131"/>
      <c r="G209" s="131"/>
    </row>
    <row r="210" spans="2:7" x14ac:dyDescent="0.35">
      <c r="B210" s="54"/>
      <c r="C210" s="54"/>
      <c r="D210" s="131"/>
      <c r="E210" s="131"/>
      <c r="F210" s="131"/>
      <c r="G210" s="131"/>
    </row>
    <row r="211" spans="2:7" x14ac:dyDescent="0.35">
      <c r="B211" s="54"/>
      <c r="C211" s="54"/>
      <c r="D211" s="328"/>
      <c r="E211" s="328"/>
      <c r="F211" s="328"/>
      <c r="G211" s="328"/>
    </row>
    <row r="212" spans="2:7" x14ac:dyDescent="0.35">
      <c r="B212" s="54"/>
      <c r="C212" s="54"/>
      <c r="D212" s="328"/>
      <c r="E212" s="328"/>
      <c r="F212" s="328"/>
      <c r="G212" s="328"/>
    </row>
    <row r="213" spans="2:7" x14ac:dyDescent="0.35">
      <c r="B213" s="54"/>
      <c r="C213" s="54"/>
      <c r="D213" s="131"/>
      <c r="E213" s="131"/>
      <c r="F213" s="131"/>
      <c r="G213" s="131"/>
    </row>
    <row r="214" spans="2:7" x14ac:dyDescent="0.35">
      <c r="B214" s="54"/>
      <c r="C214" s="54"/>
      <c r="D214" s="328"/>
      <c r="E214" s="328"/>
      <c r="F214" s="328"/>
      <c r="G214" s="328"/>
    </row>
    <row r="215" spans="2:7" x14ac:dyDescent="0.35">
      <c r="B215" s="54"/>
      <c r="C215" s="54"/>
      <c r="D215" s="328"/>
      <c r="E215" s="328"/>
      <c r="F215" s="328"/>
      <c r="G215" s="328"/>
    </row>
    <row r="216" spans="2:7" x14ac:dyDescent="0.35">
      <c r="B216" s="54"/>
      <c r="C216" s="54"/>
      <c r="D216" s="328"/>
      <c r="E216" s="328"/>
      <c r="F216" s="328"/>
      <c r="G216" s="328"/>
    </row>
    <row r="217" spans="2:7" x14ac:dyDescent="0.35">
      <c r="B217" s="54"/>
      <c r="C217" s="54"/>
      <c r="D217" s="131"/>
      <c r="E217" s="131"/>
      <c r="F217" s="131"/>
      <c r="G217" s="131"/>
    </row>
    <row r="218" spans="2:7" x14ac:dyDescent="0.35">
      <c r="B218" s="54"/>
      <c r="C218" s="54"/>
      <c r="D218" s="328"/>
      <c r="E218" s="328"/>
      <c r="F218" s="328"/>
      <c r="G218" s="328"/>
    </row>
    <row r="219" spans="2:7" x14ac:dyDescent="0.35">
      <c r="B219" s="54"/>
      <c r="C219" s="54"/>
      <c r="D219" s="328"/>
      <c r="E219" s="328"/>
      <c r="F219" s="328"/>
      <c r="G219" s="328"/>
    </row>
    <row r="220" spans="2:7" x14ac:dyDescent="0.35">
      <c r="B220" s="54"/>
      <c r="C220" s="54"/>
      <c r="D220" s="328"/>
      <c r="E220" s="328"/>
      <c r="F220" s="328"/>
      <c r="G220" s="328"/>
    </row>
    <row r="221" spans="2:7" x14ac:dyDescent="0.35">
      <c r="B221" s="54"/>
      <c r="C221" s="54"/>
      <c r="D221" s="328"/>
      <c r="E221" s="328"/>
      <c r="F221" s="328"/>
      <c r="G221" s="328"/>
    </row>
    <row r="222" spans="2:7" x14ac:dyDescent="0.35">
      <c r="B222" s="54"/>
      <c r="C222" s="54"/>
      <c r="D222" s="328"/>
      <c r="E222" s="328"/>
      <c r="F222" s="328"/>
      <c r="G222" s="328"/>
    </row>
    <row r="223" spans="2:7" x14ac:dyDescent="0.35">
      <c r="B223" s="54"/>
      <c r="C223" s="54"/>
      <c r="D223" s="328"/>
      <c r="E223" s="328"/>
      <c r="F223" s="328"/>
      <c r="G223" s="328"/>
    </row>
    <row r="224" spans="2:7" x14ac:dyDescent="0.35">
      <c r="B224" s="54"/>
      <c r="C224" s="54"/>
      <c r="D224" s="328"/>
      <c r="E224" s="328"/>
      <c r="F224" s="328"/>
      <c r="G224" s="328"/>
    </row>
    <row r="225" spans="2:7" x14ac:dyDescent="0.35">
      <c r="B225" s="54"/>
      <c r="C225" s="54"/>
      <c r="D225" s="328"/>
      <c r="E225" s="328"/>
      <c r="F225" s="328"/>
      <c r="G225" s="328"/>
    </row>
    <row r="226" spans="2:7" x14ac:dyDescent="0.35">
      <c r="B226" s="54"/>
      <c r="C226" s="54"/>
      <c r="D226" s="328"/>
      <c r="E226" s="328"/>
      <c r="F226" s="328"/>
      <c r="G226" s="328"/>
    </row>
    <row r="227" spans="2:7" x14ac:dyDescent="0.35">
      <c r="B227" s="54"/>
      <c r="C227" s="54"/>
      <c r="D227" s="328"/>
      <c r="E227" s="328"/>
      <c r="F227" s="328"/>
      <c r="G227" s="328"/>
    </row>
    <row r="228" spans="2:7" x14ac:dyDescent="0.35">
      <c r="B228" s="54"/>
      <c r="C228" s="54"/>
      <c r="D228" s="324"/>
      <c r="E228" s="324"/>
      <c r="F228" s="324"/>
      <c r="G228" s="324"/>
    </row>
    <row r="229" spans="2:7" x14ac:dyDescent="0.35">
      <c r="B229" s="54"/>
      <c r="C229" s="54"/>
      <c r="D229" s="324"/>
      <c r="E229" s="324"/>
      <c r="F229" s="324"/>
      <c r="G229" s="324"/>
    </row>
    <row r="230" spans="2:7" x14ac:dyDescent="0.35">
      <c r="B230" s="54"/>
      <c r="C230" s="54"/>
      <c r="D230" s="61"/>
      <c r="E230" s="61"/>
      <c r="F230" s="61"/>
      <c r="G230" s="61"/>
    </row>
    <row r="231" spans="2:7" x14ac:dyDescent="0.35">
      <c r="B231" s="54"/>
      <c r="C231" s="54"/>
      <c r="D231" s="328"/>
      <c r="E231" s="328"/>
      <c r="F231" s="328"/>
      <c r="G231" s="328"/>
    </row>
    <row r="232" spans="2:7" x14ac:dyDescent="0.35">
      <c r="B232" s="54"/>
      <c r="C232" s="54"/>
      <c r="D232" s="328"/>
      <c r="E232" s="328"/>
      <c r="F232" s="328"/>
      <c r="G232" s="328"/>
    </row>
    <row r="233" spans="2:7" x14ac:dyDescent="0.35">
      <c r="B233" s="54"/>
      <c r="C233" s="54"/>
      <c r="D233" s="328"/>
      <c r="E233" s="328"/>
      <c r="F233" s="328"/>
      <c r="G233" s="328"/>
    </row>
    <row r="234" spans="2:7" x14ac:dyDescent="0.35">
      <c r="B234" s="54"/>
      <c r="C234" s="54"/>
      <c r="D234" s="328"/>
      <c r="E234" s="328"/>
      <c r="F234" s="328"/>
      <c r="G234" s="328"/>
    </row>
    <row r="235" spans="2:7" x14ac:dyDescent="0.35">
      <c r="B235" s="54"/>
      <c r="C235" s="54"/>
      <c r="D235" s="131"/>
      <c r="E235" s="131"/>
      <c r="F235" s="131"/>
      <c r="G235" s="131"/>
    </row>
    <row r="236" spans="2:7" x14ac:dyDescent="0.35">
      <c r="B236" s="75"/>
      <c r="C236" s="75"/>
      <c r="F236" s="66"/>
      <c r="G236" s="66"/>
    </row>
    <row r="237" spans="2:7" x14ac:dyDescent="0.35">
      <c r="B237" s="54"/>
      <c r="C237" s="54"/>
      <c r="D237" s="328"/>
      <c r="E237" s="328"/>
      <c r="F237" s="328"/>
      <c r="G237" s="328"/>
    </row>
    <row r="238" spans="2:7" x14ac:dyDescent="0.35">
      <c r="B238" s="54"/>
      <c r="C238" s="54"/>
      <c r="D238" s="328"/>
      <c r="E238" s="328"/>
      <c r="F238" s="328"/>
      <c r="G238" s="328"/>
    </row>
    <row r="239" spans="2:7" x14ac:dyDescent="0.35">
      <c r="B239" s="54"/>
      <c r="C239" s="54"/>
      <c r="D239" s="328"/>
      <c r="E239" s="328"/>
      <c r="F239" s="328"/>
      <c r="G239" s="328"/>
    </row>
    <row r="240" spans="2:7" x14ac:dyDescent="0.35">
      <c r="B240" s="54"/>
      <c r="C240" s="54"/>
      <c r="D240" s="328"/>
      <c r="E240" s="328"/>
      <c r="F240" s="328"/>
      <c r="G240" s="328"/>
    </row>
    <row r="241" spans="2:7" x14ac:dyDescent="0.35">
      <c r="B241" s="54"/>
      <c r="C241" s="54"/>
      <c r="D241" s="328"/>
      <c r="E241" s="328"/>
      <c r="F241" s="328"/>
      <c r="G241" s="328"/>
    </row>
    <row r="242" spans="2:7" x14ac:dyDescent="0.35">
      <c r="B242" s="54"/>
      <c r="C242" s="54"/>
      <c r="D242" s="328"/>
      <c r="E242" s="328"/>
      <c r="F242" s="328"/>
      <c r="G242" s="328"/>
    </row>
    <row r="243" spans="2:7" x14ac:dyDescent="0.35">
      <c r="B243" s="54"/>
      <c r="C243" s="54"/>
      <c r="D243" s="131"/>
      <c r="E243" s="131"/>
      <c r="F243" s="131"/>
      <c r="G243" s="131"/>
    </row>
    <row r="244" spans="2:7" x14ac:dyDescent="0.35">
      <c r="B244" s="54"/>
      <c r="C244" s="54"/>
      <c r="D244" s="131"/>
      <c r="E244" s="131"/>
      <c r="F244" s="131"/>
      <c r="G244" s="131"/>
    </row>
    <row r="245" spans="2:7" x14ac:dyDescent="0.35">
      <c r="B245" s="54"/>
      <c r="C245" s="54"/>
      <c r="D245" s="328"/>
      <c r="E245" s="328"/>
      <c r="F245" s="328"/>
      <c r="G245" s="328"/>
    </row>
    <row r="246" spans="2:7" x14ac:dyDescent="0.35">
      <c r="B246" s="54"/>
      <c r="C246" s="54"/>
      <c r="D246" s="328"/>
      <c r="E246" s="328"/>
      <c r="F246" s="328"/>
      <c r="G246" s="328"/>
    </row>
    <row r="247" spans="2:7" x14ac:dyDescent="0.35">
      <c r="B247" s="54"/>
      <c r="C247" s="54"/>
      <c r="D247" s="328"/>
      <c r="E247" s="328"/>
      <c r="F247" s="328"/>
      <c r="G247" s="328"/>
    </row>
    <row r="248" spans="2:7" x14ac:dyDescent="0.35">
      <c r="B248" s="54"/>
      <c r="C248" s="54"/>
      <c r="D248" s="131"/>
      <c r="E248" s="131"/>
      <c r="F248" s="131"/>
      <c r="G248" s="131"/>
    </row>
    <row r="249" spans="2:7" x14ac:dyDescent="0.35">
      <c r="B249" s="54"/>
      <c r="C249" s="54"/>
      <c r="D249" s="131"/>
      <c r="E249" s="131"/>
      <c r="F249" s="131"/>
      <c r="G249" s="131"/>
    </row>
    <row r="250" spans="2:7" x14ac:dyDescent="0.35">
      <c r="B250" s="54"/>
      <c r="C250" s="54"/>
      <c r="D250" s="131"/>
      <c r="E250" s="131"/>
      <c r="F250" s="131"/>
      <c r="G250" s="131"/>
    </row>
    <row r="251" spans="2:7" x14ac:dyDescent="0.35">
      <c r="B251" s="54"/>
      <c r="C251" s="54"/>
      <c r="D251" s="131"/>
      <c r="E251" s="131"/>
      <c r="F251" s="131"/>
      <c r="G251" s="131"/>
    </row>
    <row r="252" spans="2:7" x14ac:dyDescent="0.35">
      <c r="B252" s="54"/>
      <c r="C252" s="54"/>
      <c r="D252" s="328"/>
      <c r="E252" s="328"/>
      <c r="F252" s="328"/>
      <c r="G252" s="328"/>
    </row>
    <row r="253" spans="2:7" x14ac:dyDescent="0.35">
      <c r="B253" s="54"/>
      <c r="C253" s="54"/>
      <c r="D253" s="328"/>
      <c r="E253" s="328"/>
      <c r="F253" s="328"/>
      <c r="G253" s="328"/>
    </row>
    <row r="254" spans="2:7" x14ac:dyDescent="0.35">
      <c r="B254" s="54"/>
      <c r="C254" s="54"/>
      <c r="D254" s="328"/>
      <c r="E254" s="328"/>
      <c r="F254" s="328"/>
      <c r="G254" s="328"/>
    </row>
    <row r="255" spans="2:7" x14ac:dyDescent="0.35">
      <c r="B255" s="54"/>
      <c r="C255" s="54"/>
      <c r="D255" s="131"/>
      <c r="E255" s="131"/>
      <c r="F255" s="131"/>
      <c r="G255" s="131"/>
    </row>
    <row r="256" spans="2:7" x14ac:dyDescent="0.35">
      <c r="B256" s="54"/>
      <c r="C256" s="54"/>
      <c r="D256" s="131"/>
      <c r="E256" s="131"/>
      <c r="F256" s="131"/>
      <c r="G256" s="131"/>
    </row>
    <row r="257" spans="2:7" x14ac:dyDescent="0.35">
      <c r="B257" s="54"/>
      <c r="C257" s="54"/>
      <c r="D257" s="328"/>
      <c r="E257" s="328"/>
      <c r="F257" s="328"/>
      <c r="G257" s="328"/>
    </row>
    <row r="258" spans="2:7" x14ac:dyDescent="0.35">
      <c r="B258" s="54"/>
      <c r="C258" s="54"/>
      <c r="D258" s="328"/>
      <c r="E258" s="328"/>
      <c r="F258" s="328"/>
      <c r="G258" s="328"/>
    </row>
    <row r="259" spans="2:7" x14ac:dyDescent="0.35">
      <c r="B259" s="54"/>
      <c r="C259" s="54"/>
      <c r="D259" s="328"/>
      <c r="E259" s="328"/>
      <c r="F259" s="328"/>
      <c r="G259" s="328"/>
    </row>
    <row r="260" spans="2:7" x14ac:dyDescent="0.35">
      <c r="B260" s="54"/>
      <c r="C260" s="54"/>
      <c r="D260" s="328"/>
      <c r="E260" s="328"/>
      <c r="F260" s="328"/>
      <c r="G260" s="328"/>
    </row>
    <row r="261" spans="2:7" x14ac:dyDescent="0.35">
      <c r="B261" s="54"/>
      <c r="C261" s="54"/>
      <c r="D261" s="328"/>
      <c r="E261" s="328"/>
      <c r="F261" s="328"/>
      <c r="G261" s="328"/>
    </row>
    <row r="262" spans="2:7" x14ac:dyDescent="0.35">
      <c r="B262" s="54"/>
      <c r="C262" s="54"/>
      <c r="D262" s="328"/>
      <c r="E262" s="328"/>
      <c r="F262" s="328"/>
      <c r="G262" s="328"/>
    </row>
    <row r="263" spans="2:7" x14ac:dyDescent="0.35">
      <c r="B263" s="54"/>
      <c r="C263" s="54"/>
      <c r="D263" s="328"/>
      <c r="E263" s="328"/>
      <c r="F263" s="328"/>
      <c r="G263" s="328"/>
    </row>
    <row r="264" spans="2:7" x14ac:dyDescent="0.35">
      <c r="B264" s="54"/>
      <c r="C264" s="54"/>
      <c r="D264" s="328"/>
      <c r="E264" s="328"/>
      <c r="F264" s="328"/>
      <c r="G264" s="328"/>
    </row>
    <row r="265" spans="2:7" x14ac:dyDescent="0.35">
      <c r="B265" s="54"/>
      <c r="C265" s="54"/>
      <c r="D265" s="131"/>
      <c r="E265" s="131"/>
      <c r="F265" s="131"/>
      <c r="G265" s="131"/>
    </row>
    <row r="266" spans="2:7" x14ac:dyDescent="0.35">
      <c r="B266" s="54"/>
      <c r="C266" s="54"/>
      <c r="D266" s="131"/>
      <c r="E266" s="131"/>
      <c r="F266" s="131"/>
      <c r="G266" s="131"/>
    </row>
    <row r="267" spans="2:7" x14ac:dyDescent="0.35">
      <c r="B267" s="54"/>
      <c r="C267" s="54"/>
      <c r="D267" s="131"/>
      <c r="E267" s="131"/>
      <c r="F267" s="131"/>
      <c r="G267" s="131"/>
    </row>
    <row r="268" spans="2:7" x14ac:dyDescent="0.35">
      <c r="B268" s="54"/>
      <c r="C268" s="54"/>
      <c r="D268" s="328"/>
      <c r="E268" s="328"/>
      <c r="F268" s="328"/>
      <c r="G268" s="328"/>
    </row>
    <row r="269" spans="2:7" x14ac:dyDescent="0.35">
      <c r="B269" s="54"/>
      <c r="C269" s="54"/>
      <c r="D269" s="328"/>
      <c r="E269" s="328"/>
      <c r="F269" s="328"/>
      <c r="G269" s="328"/>
    </row>
    <row r="270" spans="2:7" x14ac:dyDescent="0.35">
      <c r="B270" s="54"/>
      <c r="C270" s="54"/>
      <c r="D270" s="64"/>
      <c r="E270" s="48"/>
      <c r="F270" s="48"/>
      <c r="G270" s="64"/>
    </row>
    <row r="271" spans="2:7" x14ac:dyDescent="0.35">
      <c r="B271" s="54"/>
      <c r="C271" s="54"/>
      <c r="D271" s="328"/>
      <c r="E271" s="328"/>
      <c r="F271" s="328"/>
      <c r="G271" s="328"/>
    </row>
    <row r="272" spans="2:7" x14ac:dyDescent="0.35">
      <c r="B272" s="54"/>
      <c r="C272" s="54"/>
      <c r="D272" s="131"/>
      <c r="E272" s="131"/>
      <c r="F272" s="131"/>
      <c r="G272" s="131"/>
    </row>
    <row r="273" spans="2:7" x14ac:dyDescent="0.35">
      <c r="B273" s="54"/>
      <c r="C273" s="54"/>
      <c r="D273" s="131"/>
      <c r="E273" s="131"/>
      <c r="F273" s="131"/>
      <c r="G273" s="131"/>
    </row>
    <row r="274" spans="2:7" x14ac:dyDescent="0.35">
      <c r="B274" s="54"/>
      <c r="C274" s="54"/>
      <c r="D274" s="328"/>
      <c r="E274" s="328"/>
      <c r="F274" s="328"/>
      <c r="G274" s="328"/>
    </row>
    <row r="275" spans="2:7" x14ac:dyDescent="0.35">
      <c r="B275" s="54"/>
      <c r="C275" s="54"/>
      <c r="D275" s="328"/>
      <c r="E275" s="328"/>
      <c r="F275" s="328"/>
      <c r="G275" s="328"/>
    </row>
    <row r="276" spans="2:7" x14ac:dyDescent="0.35">
      <c r="B276" s="54"/>
      <c r="C276" s="54"/>
      <c r="D276" s="328"/>
      <c r="E276" s="328"/>
      <c r="F276" s="328"/>
      <c r="G276" s="328"/>
    </row>
    <row r="277" spans="2:7" x14ac:dyDescent="0.35">
      <c r="B277" s="54"/>
      <c r="C277" s="54"/>
      <c r="D277" s="328"/>
      <c r="E277" s="328"/>
      <c r="F277" s="328"/>
      <c r="G277" s="328"/>
    </row>
    <row r="278" spans="2:7" x14ac:dyDescent="0.35">
      <c r="B278" s="54"/>
      <c r="C278" s="54"/>
      <c r="D278" s="328"/>
      <c r="E278" s="328"/>
      <c r="F278" s="328"/>
      <c r="G278" s="328"/>
    </row>
    <row r="279" spans="2:7" x14ac:dyDescent="0.35">
      <c r="B279" s="54"/>
      <c r="C279" s="54"/>
      <c r="D279" s="791"/>
      <c r="E279" s="791"/>
      <c r="F279" s="791"/>
      <c r="G279" s="791"/>
    </row>
    <row r="280" spans="2:7" x14ac:dyDescent="0.35">
      <c r="B280" s="54"/>
      <c r="C280" s="54"/>
      <c r="D280" s="791"/>
      <c r="E280" s="791"/>
      <c r="F280" s="791"/>
      <c r="G280" s="791"/>
    </row>
    <row r="281" spans="2:7" x14ac:dyDescent="0.35">
      <c r="B281" s="54"/>
      <c r="C281" s="54"/>
      <c r="D281" s="717"/>
      <c r="E281" s="717"/>
      <c r="F281" s="717"/>
      <c r="G281" s="717"/>
    </row>
    <row r="282" spans="2:7" x14ac:dyDescent="0.35">
      <c r="B282" s="54"/>
      <c r="C282" s="54"/>
      <c r="D282" s="717"/>
      <c r="E282" s="717"/>
      <c r="F282" s="717"/>
      <c r="G282" s="717"/>
    </row>
    <row r="283" spans="2:7" x14ac:dyDescent="0.35">
      <c r="B283" s="54"/>
      <c r="C283" s="54"/>
      <c r="D283" s="717"/>
      <c r="E283" s="717"/>
      <c r="F283" s="717"/>
      <c r="G283" s="717"/>
    </row>
    <row r="284" spans="2:7" x14ac:dyDescent="0.35">
      <c r="B284" s="75"/>
      <c r="C284" s="75"/>
      <c r="F284" s="66"/>
      <c r="G284" s="66"/>
    </row>
    <row r="285" spans="2:7" x14ac:dyDescent="0.35">
      <c r="B285" s="54"/>
      <c r="C285" s="54"/>
      <c r="D285" s="791"/>
      <c r="E285" s="791"/>
      <c r="F285" s="791"/>
      <c r="G285" s="791"/>
    </row>
    <row r="286" spans="2:7" x14ac:dyDescent="0.35">
      <c r="B286" s="54"/>
      <c r="C286" s="54"/>
      <c r="D286" s="791"/>
      <c r="E286" s="791"/>
      <c r="F286" s="791"/>
      <c r="G286" s="791"/>
    </row>
    <row r="287" spans="2:7" x14ac:dyDescent="0.35">
      <c r="B287" s="54"/>
      <c r="C287" s="54"/>
      <c r="D287" s="791"/>
      <c r="E287" s="791"/>
      <c r="F287" s="791"/>
      <c r="G287" s="791"/>
    </row>
    <row r="288" spans="2:7" x14ac:dyDescent="0.35">
      <c r="B288" s="54"/>
      <c r="C288" s="54"/>
      <c r="D288" s="777"/>
      <c r="E288" s="777"/>
      <c r="F288" s="777"/>
      <c r="G288" s="777"/>
    </row>
    <row r="289" spans="2:7" x14ac:dyDescent="0.35">
      <c r="B289" s="54"/>
      <c r="C289" s="54"/>
      <c r="D289" s="777"/>
      <c r="E289" s="777"/>
      <c r="F289" s="777"/>
      <c r="G289" s="777"/>
    </row>
    <row r="290" spans="2:7" x14ac:dyDescent="0.35">
      <c r="B290" s="54"/>
      <c r="C290" s="54"/>
      <c r="D290" s="791"/>
      <c r="E290" s="791"/>
      <c r="F290" s="791"/>
      <c r="G290" s="791"/>
    </row>
    <row r="291" spans="2:7" x14ac:dyDescent="0.35">
      <c r="B291" s="54"/>
      <c r="C291" s="54"/>
      <c r="D291" s="777"/>
      <c r="E291" s="777"/>
      <c r="F291" s="777"/>
      <c r="G291" s="777"/>
    </row>
    <row r="292" spans="2:7" x14ac:dyDescent="0.35">
      <c r="B292" s="54"/>
      <c r="C292" s="54"/>
      <c r="D292" s="777"/>
      <c r="E292" s="777"/>
      <c r="F292" s="777"/>
      <c r="G292" s="777"/>
    </row>
    <row r="293" spans="2:7" x14ac:dyDescent="0.35">
      <c r="B293" s="54"/>
      <c r="C293" s="54"/>
      <c r="D293" s="791"/>
      <c r="E293" s="791"/>
      <c r="F293" s="791"/>
      <c r="G293" s="791"/>
    </row>
    <row r="294" spans="2:7" x14ac:dyDescent="0.35">
      <c r="B294" s="54"/>
      <c r="C294" s="54"/>
      <c r="D294" s="777"/>
      <c r="E294" s="777"/>
      <c r="F294" s="777"/>
      <c r="G294" s="777"/>
    </row>
    <row r="295" spans="2:7" x14ac:dyDescent="0.35">
      <c r="B295" s="54"/>
      <c r="C295" s="54"/>
      <c r="D295" s="777"/>
      <c r="E295" s="777"/>
      <c r="F295" s="777"/>
      <c r="G295" s="777"/>
    </row>
    <row r="296" spans="2:7" x14ac:dyDescent="0.35">
      <c r="B296" s="54"/>
      <c r="C296" s="54"/>
      <c r="D296" s="777"/>
      <c r="E296" s="777"/>
      <c r="F296" s="777"/>
      <c r="G296" s="777"/>
    </row>
    <row r="297" spans="2:7" x14ac:dyDescent="0.35">
      <c r="B297" s="54"/>
      <c r="C297" s="54"/>
      <c r="D297" s="791"/>
      <c r="E297" s="791"/>
      <c r="F297" s="791"/>
      <c r="G297" s="791"/>
    </row>
    <row r="298" spans="2:7" x14ac:dyDescent="0.35">
      <c r="B298" s="54"/>
      <c r="C298" s="54"/>
      <c r="D298" s="791"/>
      <c r="E298" s="791"/>
      <c r="F298" s="791"/>
      <c r="G298" s="791"/>
    </row>
    <row r="299" spans="2:7" x14ac:dyDescent="0.35">
      <c r="B299" s="54"/>
      <c r="C299" s="54"/>
      <c r="D299" s="791"/>
      <c r="E299" s="791"/>
      <c r="F299" s="791"/>
      <c r="G299" s="791"/>
    </row>
    <row r="300" spans="2:7" x14ac:dyDescent="0.35">
      <c r="B300" s="54"/>
      <c r="C300" s="54"/>
      <c r="D300" s="64"/>
      <c r="E300" s="76"/>
      <c r="F300" s="76"/>
      <c r="G300" s="76"/>
    </row>
    <row r="301" spans="2:7" x14ac:dyDescent="0.35">
      <c r="B301" s="54"/>
      <c r="C301" s="54"/>
      <c r="D301" s="777"/>
      <c r="E301" s="777"/>
      <c r="F301" s="777"/>
      <c r="G301" s="777"/>
    </row>
    <row r="302" spans="2:7" x14ac:dyDescent="0.35">
      <c r="B302" s="54"/>
      <c r="C302" s="54"/>
      <c r="D302" s="777"/>
      <c r="E302" s="777"/>
      <c r="F302" s="777"/>
      <c r="G302" s="777"/>
    </row>
    <row r="303" spans="2:7" x14ac:dyDescent="0.35">
      <c r="B303" s="54"/>
      <c r="C303" s="54"/>
      <c r="D303" s="777"/>
      <c r="E303" s="777"/>
      <c r="F303" s="777"/>
      <c r="G303" s="777"/>
    </row>
    <row r="304" spans="2:7" x14ac:dyDescent="0.35">
      <c r="B304" s="54"/>
      <c r="C304" s="54"/>
      <c r="D304" s="791"/>
      <c r="E304" s="791"/>
      <c r="F304" s="791"/>
      <c r="G304" s="791"/>
    </row>
    <row r="305" spans="2:7" x14ac:dyDescent="0.35">
      <c r="B305" s="54"/>
      <c r="C305" s="54"/>
      <c r="D305" s="791"/>
      <c r="E305" s="791"/>
      <c r="F305" s="791"/>
      <c r="G305" s="791"/>
    </row>
    <row r="306" spans="2:7" x14ac:dyDescent="0.35">
      <c r="B306" s="54"/>
      <c r="C306" s="54"/>
      <c r="D306" s="791"/>
      <c r="E306" s="791"/>
      <c r="F306" s="791"/>
      <c r="G306" s="791"/>
    </row>
    <row r="307" spans="2:7" x14ac:dyDescent="0.35">
      <c r="B307" s="54"/>
      <c r="C307" s="54"/>
      <c r="D307" s="791"/>
      <c r="E307" s="791"/>
      <c r="F307" s="791"/>
      <c r="G307" s="791"/>
    </row>
    <row r="308" spans="2:7" x14ac:dyDescent="0.35">
      <c r="B308" s="54"/>
      <c r="C308" s="54"/>
      <c r="D308" s="791"/>
      <c r="E308" s="791"/>
      <c r="F308" s="791"/>
      <c r="G308" s="791"/>
    </row>
    <row r="309" spans="2:7" x14ac:dyDescent="0.35">
      <c r="B309" s="54"/>
      <c r="C309" s="54"/>
      <c r="D309" s="791"/>
      <c r="E309" s="791"/>
      <c r="F309" s="791"/>
      <c r="G309" s="791"/>
    </row>
    <row r="310" spans="2:7" x14ac:dyDescent="0.35">
      <c r="B310" s="54"/>
      <c r="C310" s="54"/>
      <c r="D310" s="777"/>
      <c r="E310" s="777"/>
      <c r="F310" s="777"/>
      <c r="G310" s="777"/>
    </row>
    <row r="311" spans="2:7" x14ac:dyDescent="0.35">
      <c r="B311" s="54"/>
      <c r="C311" s="54"/>
      <c r="D311" s="777"/>
      <c r="E311" s="811"/>
      <c r="F311" s="811"/>
      <c r="G311" s="811"/>
    </row>
    <row r="312" spans="2:7" x14ac:dyDescent="0.35">
      <c r="B312" s="54"/>
      <c r="C312" s="54"/>
      <c r="D312" s="791"/>
      <c r="E312" s="791"/>
      <c r="F312" s="791"/>
      <c r="G312" s="791"/>
    </row>
    <row r="313" spans="2:7" x14ac:dyDescent="0.35">
      <c r="B313" s="54"/>
      <c r="C313" s="54"/>
      <c r="D313" s="777"/>
      <c r="E313" s="777"/>
      <c r="F313" s="777"/>
      <c r="G313" s="777"/>
    </row>
    <row r="314" spans="2:7" x14ac:dyDescent="0.35">
      <c r="B314" s="54"/>
      <c r="C314" s="54"/>
      <c r="D314" s="777"/>
      <c r="E314" s="777"/>
      <c r="F314" s="777"/>
      <c r="G314" s="777"/>
    </row>
    <row r="315" spans="2:7" x14ac:dyDescent="0.35">
      <c r="B315" s="54"/>
      <c r="C315" s="54"/>
      <c r="D315" s="777"/>
      <c r="E315" s="777"/>
      <c r="F315" s="777"/>
      <c r="G315" s="777"/>
    </row>
    <row r="316" spans="2:7" x14ac:dyDescent="0.35">
      <c r="B316" s="54"/>
      <c r="C316" s="54"/>
      <c r="D316" s="791"/>
      <c r="E316" s="791"/>
      <c r="F316" s="791"/>
      <c r="G316" s="791"/>
    </row>
    <row r="317" spans="2:7" x14ac:dyDescent="0.35">
      <c r="B317" s="54"/>
      <c r="C317" s="54"/>
      <c r="D317" s="791"/>
      <c r="E317" s="791"/>
      <c r="F317" s="791"/>
      <c r="G317" s="791"/>
    </row>
    <row r="318" spans="2:7" x14ac:dyDescent="0.35">
      <c r="B318" s="54"/>
      <c r="C318" s="54"/>
      <c r="D318" s="791"/>
      <c r="E318" s="791"/>
      <c r="F318" s="791"/>
      <c r="G318" s="791"/>
    </row>
    <row r="319" spans="2:7" x14ac:dyDescent="0.35">
      <c r="B319" s="54"/>
      <c r="C319" s="54"/>
      <c r="D319" s="777"/>
      <c r="E319" s="777"/>
      <c r="F319" s="777"/>
      <c r="G319" s="777"/>
    </row>
    <row r="320" spans="2:7" x14ac:dyDescent="0.35">
      <c r="B320" s="54"/>
      <c r="C320" s="54"/>
      <c r="D320" s="777"/>
      <c r="E320" s="777"/>
      <c r="F320" s="777"/>
      <c r="G320" s="777"/>
    </row>
    <row r="321" spans="2:7" x14ac:dyDescent="0.35">
      <c r="B321" s="54"/>
      <c r="C321" s="54"/>
      <c r="D321" s="777"/>
      <c r="E321" s="777"/>
      <c r="F321" s="777"/>
      <c r="G321" s="777"/>
    </row>
    <row r="322" spans="2:7" x14ac:dyDescent="0.35">
      <c r="B322" s="54"/>
      <c r="C322" s="54"/>
      <c r="D322" s="791"/>
      <c r="E322" s="791"/>
      <c r="F322" s="791"/>
      <c r="G322" s="791"/>
    </row>
    <row r="323" spans="2:7" x14ac:dyDescent="0.35">
      <c r="B323" s="54"/>
      <c r="C323" s="54"/>
      <c r="D323" s="791"/>
      <c r="E323" s="791"/>
      <c r="F323" s="791"/>
      <c r="G323" s="791"/>
    </row>
    <row r="324" spans="2:7" x14ac:dyDescent="0.35">
      <c r="B324" s="54"/>
      <c r="C324" s="54"/>
      <c r="D324" s="791"/>
      <c r="E324" s="791"/>
      <c r="F324" s="791"/>
      <c r="G324" s="791"/>
    </row>
    <row r="325" spans="2:7" x14ac:dyDescent="0.35">
      <c r="B325" s="54"/>
      <c r="C325" s="54"/>
      <c r="D325" s="791"/>
      <c r="E325" s="791"/>
      <c r="F325" s="791"/>
      <c r="G325" s="791"/>
    </row>
    <row r="326" spans="2:7" x14ac:dyDescent="0.35">
      <c r="B326" s="75"/>
      <c r="C326" s="75"/>
      <c r="F326" s="66"/>
      <c r="G326" s="66"/>
    </row>
    <row r="327" spans="2:7" x14ac:dyDescent="0.35">
      <c r="B327" s="75"/>
      <c r="C327" s="75"/>
      <c r="F327" s="66"/>
      <c r="G327" s="66"/>
    </row>
    <row r="328" spans="2:7" x14ac:dyDescent="0.35">
      <c r="B328" s="54"/>
      <c r="C328" s="54"/>
      <c r="D328" s="791"/>
      <c r="E328" s="791"/>
      <c r="F328" s="791"/>
      <c r="G328" s="791"/>
    </row>
    <row r="329" spans="2:7" x14ac:dyDescent="0.35">
      <c r="B329" s="75"/>
      <c r="C329" s="75"/>
      <c r="D329" s="791"/>
      <c r="E329" s="791"/>
      <c r="F329" s="791"/>
      <c r="G329" s="791"/>
    </row>
    <row r="330" spans="2:7" x14ac:dyDescent="0.35">
      <c r="B330" s="54"/>
      <c r="C330" s="54"/>
      <c r="D330" s="791"/>
      <c r="E330" s="791"/>
      <c r="F330" s="791"/>
      <c r="G330" s="791"/>
    </row>
    <row r="331" spans="2:7" x14ac:dyDescent="0.35">
      <c r="B331" s="75"/>
      <c r="C331" s="75"/>
      <c r="F331" s="66"/>
      <c r="G331" s="66"/>
    </row>
    <row r="332" spans="2:7" x14ac:dyDescent="0.35">
      <c r="B332" s="54"/>
      <c r="C332" s="54"/>
      <c r="D332" s="791"/>
      <c r="E332" s="791"/>
      <c r="F332" s="791"/>
      <c r="G332" s="791"/>
    </row>
    <row r="333" spans="2:7" x14ac:dyDescent="0.35">
      <c r="B333" s="54"/>
      <c r="C333" s="54"/>
      <c r="D333" s="777"/>
      <c r="E333" s="777"/>
      <c r="F333" s="777"/>
      <c r="G333" s="777"/>
    </row>
    <row r="334" spans="2:7" x14ac:dyDescent="0.35">
      <c r="B334" s="54"/>
      <c r="C334" s="54"/>
      <c r="D334" s="791"/>
      <c r="E334" s="791"/>
      <c r="F334" s="791"/>
      <c r="G334" s="791"/>
    </row>
    <row r="335" spans="2:7" x14ac:dyDescent="0.35">
      <c r="B335" s="75"/>
      <c r="C335" s="75"/>
      <c r="F335" s="66"/>
      <c r="G335" s="66"/>
    </row>
    <row r="336" spans="2:7" x14ac:dyDescent="0.35">
      <c r="B336" s="54"/>
      <c r="C336" s="54"/>
      <c r="D336" s="791"/>
      <c r="E336" s="791"/>
      <c r="F336" s="791"/>
      <c r="G336" s="791"/>
    </row>
    <row r="337" spans="2:7" x14ac:dyDescent="0.35">
      <c r="B337" s="75"/>
      <c r="C337" s="75"/>
      <c r="F337" s="66"/>
      <c r="G337" s="66"/>
    </row>
    <row r="338" spans="2:7" x14ac:dyDescent="0.35">
      <c r="B338" s="54"/>
      <c r="C338" s="54"/>
      <c r="D338" s="791"/>
      <c r="E338" s="791"/>
      <c r="F338" s="791"/>
      <c r="G338" s="791"/>
    </row>
    <row r="339" spans="2:7" x14ac:dyDescent="0.35">
      <c r="B339" s="54"/>
      <c r="C339" s="54"/>
      <c r="D339" s="791"/>
      <c r="E339" s="791"/>
      <c r="F339" s="791"/>
      <c r="G339" s="791"/>
    </row>
    <row r="340" spans="2:7" x14ac:dyDescent="0.35">
      <c r="B340" s="75"/>
      <c r="C340" s="75"/>
      <c r="F340" s="66"/>
      <c r="G340" s="66"/>
    </row>
    <row r="341" spans="2:7" x14ac:dyDescent="0.35">
      <c r="B341" s="54"/>
      <c r="C341" s="54"/>
      <c r="D341" s="791"/>
      <c r="E341" s="791"/>
      <c r="F341" s="791"/>
      <c r="G341" s="791"/>
    </row>
    <row r="342" spans="2:7" x14ac:dyDescent="0.35">
      <c r="B342" s="54"/>
      <c r="C342" s="54"/>
      <c r="D342" s="791"/>
      <c r="E342" s="791"/>
      <c r="F342" s="791"/>
      <c r="G342" s="791"/>
    </row>
    <row r="343" spans="2:7" x14ac:dyDescent="0.35">
      <c r="B343" s="75"/>
      <c r="C343" s="75"/>
      <c r="F343" s="66"/>
      <c r="G343" s="66"/>
    </row>
    <row r="344" spans="2:7" x14ac:dyDescent="0.35">
      <c r="B344" s="75"/>
      <c r="C344" s="75"/>
      <c r="F344" s="66"/>
      <c r="G344" s="66"/>
    </row>
    <row r="345" spans="2:7" x14ac:dyDescent="0.35">
      <c r="B345" s="54"/>
      <c r="C345" s="54"/>
      <c r="D345" s="791"/>
      <c r="E345" s="791"/>
      <c r="F345" s="791"/>
      <c r="G345" s="791"/>
    </row>
    <row r="346" spans="2:7" x14ac:dyDescent="0.35">
      <c r="B346" s="54"/>
      <c r="C346" s="54"/>
      <c r="D346" s="791"/>
      <c r="E346" s="791"/>
      <c r="F346" s="791"/>
      <c r="G346" s="791"/>
    </row>
    <row r="347" spans="2:7" x14ac:dyDescent="0.35">
      <c r="B347" s="75"/>
      <c r="C347" s="75"/>
      <c r="F347" s="66"/>
      <c r="G347" s="66"/>
    </row>
    <row r="348" spans="2:7" x14ac:dyDescent="0.35">
      <c r="B348" s="54"/>
      <c r="C348" s="54"/>
      <c r="D348" s="791"/>
      <c r="E348" s="791"/>
      <c r="F348" s="791"/>
      <c r="G348" s="791"/>
    </row>
    <row r="349" spans="2:7" x14ac:dyDescent="0.35">
      <c r="B349" s="54"/>
      <c r="C349" s="54"/>
      <c r="D349" s="791"/>
      <c r="E349" s="791"/>
      <c r="F349" s="791"/>
      <c r="G349" s="791"/>
    </row>
    <row r="350" spans="2:7" x14ac:dyDescent="0.35">
      <c r="B350" s="54"/>
      <c r="C350" s="54"/>
      <c r="F350" s="66"/>
      <c r="G350" s="66"/>
    </row>
    <row r="351" spans="2:7" x14ac:dyDescent="0.35">
      <c r="B351" s="54"/>
      <c r="C351" s="54"/>
      <c r="F351" s="66"/>
      <c r="G351" s="66"/>
    </row>
    <row r="352" spans="2:7" x14ac:dyDescent="0.35">
      <c r="B352" s="54"/>
      <c r="C352" s="54"/>
      <c r="D352" s="791"/>
      <c r="E352" s="791"/>
      <c r="F352" s="791"/>
      <c r="G352" s="791"/>
    </row>
    <row r="353" spans="2:7" x14ac:dyDescent="0.35">
      <c r="B353" s="54"/>
      <c r="C353" s="54"/>
      <c r="D353" s="780"/>
      <c r="E353" s="780"/>
      <c r="F353" s="780"/>
      <c r="G353" s="780"/>
    </row>
    <row r="354" spans="2:7" x14ac:dyDescent="0.35">
      <c r="B354" s="54"/>
      <c r="C354" s="54"/>
      <c r="F354" s="66"/>
      <c r="G354" s="66"/>
    </row>
    <row r="355" spans="2:7" x14ac:dyDescent="0.35">
      <c r="B355" s="75"/>
      <c r="C355" s="75"/>
      <c r="F355" s="66"/>
      <c r="G355" s="66"/>
    </row>
    <row r="356" spans="2:7" x14ac:dyDescent="0.35">
      <c r="B356" s="54"/>
      <c r="C356" s="54"/>
      <c r="D356" s="791"/>
      <c r="E356" s="791"/>
      <c r="F356" s="791"/>
      <c r="G356" s="791"/>
    </row>
    <row r="357" spans="2:7" x14ac:dyDescent="0.35">
      <c r="B357" s="54"/>
      <c r="C357" s="54"/>
      <c r="D357" s="780"/>
      <c r="E357" s="780"/>
      <c r="F357" s="780"/>
      <c r="G357" s="780"/>
    </row>
    <row r="358" spans="2:7" x14ac:dyDescent="0.35">
      <c r="B358" s="54"/>
      <c r="C358" s="54"/>
      <c r="D358" s="780"/>
      <c r="E358" s="780"/>
      <c r="F358" s="780"/>
      <c r="G358" s="780"/>
    </row>
    <row r="359" spans="2:7" x14ac:dyDescent="0.35">
      <c r="B359" s="54"/>
      <c r="C359" s="54"/>
      <c r="D359" s="777"/>
      <c r="E359" s="777"/>
      <c r="F359" s="777"/>
      <c r="G359" s="777"/>
    </row>
    <row r="360" spans="2:7" x14ac:dyDescent="0.35">
      <c r="B360" s="54"/>
      <c r="C360" s="54"/>
      <c r="D360" s="777"/>
      <c r="E360" s="777"/>
      <c r="F360" s="777"/>
      <c r="G360" s="777"/>
    </row>
    <row r="361" spans="2:7" x14ac:dyDescent="0.35">
      <c r="B361" s="54"/>
      <c r="C361" s="54"/>
      <c r="D361" s="780"/>
      <c r="E361" s="780"/>
      <c r="F361" s="780"/>
      <c r="G361" s="780"/>
    </row>
    <row r="362" spans="2:7" x14ac:dyDescent="0.35">
      <c r="B362" s="54"/>
      <c r="C362" s="54"/>
      <c r="D362" s="780"/>
      <c r="E362" s="780"/>
      <c r="F362" s="780"/>
      <c r="G362" s="780"/>
    </row>
    <row r="363" spans="2:7" x14ac:dyDescent="0.35">
      <c r="B363" s="54"/>
      <c r="C363" s="54"/>
      <c r="D363" s="780"/>
      <c r="E363" s="780"/>
      <c r="F363" s="780"/>
      <c r="G363" s="780"/>
    </row>
    <row r="364" spans="2:7" x14ac:dyDescent="0.35">
      <c r="B364" s="54"/>
      <c r="C364" s="54"/>
      <c r="D364" s="780"/>
      <c r="E364" s="780"/>
      <c r="F364" s="780"/>
      <c r="G364" s="780"/>
    </row>
    <row r="365" spans="2:7" x14ac:dyDescent="0.35">
      <c r="B365" s="54"/>
      <c r="C365" s="54"/>
      <c r="D365" s="780"/>
      <c r="E365" s="780"/>
      <c r="F365" s="780"/>
      <c r="G365" s="780"/>
    </row>
    <row r="366" spans="2:7" x14ac:dyDescent="0.35">
      <c r="B366" s="54"/>
      <c r="C366" s="54"/>
      <c r="D366" s="780"/>
      <c r="E366" s="780"/>
      <c r="F366" s="780"/>
      <c r="G366" s="780"/>
    </row>
    <row r="367" spans="2:7" x14ac:dyDescent="0.35">
      <c r="B367" s="54"/>
      <c r="C367" s="54"/>
      <c r="D367" s="777"/>
      <c r="E367" s="777"/>
      <c r="F367" s="777"/>
      <c r="G367" s="777"/>
    </row>
    <row r="368" spans="2:7" x14ac:dyDescent="0.35">
      <c r="B368" s="54"/>
      <c r="C368" s="54"/>
      <c r="D368" s="64"/>
      <c r="E368" s="48"/>
      <c r="F368" s="48"/>
      <c r="G368" s="48"/>
    </row>
    <row r="369" spans="2:7" x14ac:dyDescent="0.35">
      <c r="B369" s="54"/>
      <c r="C369" s="54"/>
      <c r="D369" s="777"/>
      <c r="E369" s="777"/>
      <c r="F369" s="777"/>
      <c r="G369" s="777"/>
    </row>
    <row r="370" spans="2:7" x14ac:dyDescent="0.35">
      <c r="B370" s="54"/>
      <c r="C370" s="54"/>
      <c r="D370" s="777"/>
      <c r="E370" s="777"/>
      <c r="F370" s="777"/>
      <c r="G370" s="777"/>
    </row>
    <row r="371" spans="2:7" x14ac:dyDescent="0.35">
      <c r="B371" s="54"/>
      <c r="C371" s="54"/>
      <c r="D371" s="777"/>
      <c r="E371" s="777"/>
      <c r="F371" s="777"/>
      <c r="G371" s="777"/>
    </row>
    <row r="372" spans="2:7" x14ac:dyDescent="0.35">
      <c r="B372" s="54"/>
      <c r="C372" s="54"/>
      <c r="D372" s="791"/>
      <c r="E372" s="791"/>
      <c r="F372" s="791"/>
      <c r="G372" s="791"/>
    </row>
    <row r="373" spans="2:7" x14ac:dyDescent="0.35">
      <c r="B373" s="54"/>
      <c r="C373" s="54"/>
      <c r="D373" s="791"/>
      <c r="E373" s="791"/>
      <c r="F373" s="791"/>
      <c r="G373" s="791"/>
    </row>
    <row r="374" spans="2:7" x14ac:dyDescent="0.35">
      <c r="B374" s="54"/>
      <c r="C374" s="54"/>
      <c r="D374" s="791"/>
      <c r="E374" s="791"/>
      <c r="F374" s="791"/>
      <c r="G374" s="791"/>
    </row>
    <row r="375" spans="2:7" x14ac:dyDescent="0.35">
      <c r="B375" s="54"/>
      <c r="C375" s="54"/>
      <c r="D375" s="777"/>
      <c r="E375" s="777"/>
      <c r="F375" s="777"/>
      <c r="G375" s="777"/>
    </row>
    <row r="376" spans="2:7" x14ac:dyDescent="0.35">
      <c r="B376" s="54"/>
      <c r="C376" s="54"/>
      <c r="D376" s="777"/>
      <c r="E376" s="777"/>
      <c r="F376" s="777"/>
      <c r="G376" s="777"/>
    </row>
    <row r="377" spans="2:7" x14ac:dyDescent="0.35">
      <c r="B377" s="54"/>
      <c r="C377" s="54"/>
      <c r="D377" s="791"/>
      <c r="E377" s="791"/>
      <c r="F377" s="791"/>
      <c r="G377" s="791"/>
    </row>
    <row r="378" spans="2:7" x14ac:dyDescent="0.35">
      <c r="B378" s="54"/>
      <c r="C378" s="54"/>
      <c r="F378" s="66"/>
      <c r="G378" s="66"/>
    </row>
    <row r="379" spans="2:7" x14ac:dyDescent="0.35">
      <c r="B379" s="54"/>
      <c r="C379" s="54"/>
      <c r="D379" s="791"/>
      <c r="E379" s="791"/>
      <c r="F379" s="791"/>
      <c r="G379" s="791"/>
    </row>
    <row r="380" spans="2:7" x14ac:dyDescent="0.35">
      <c r="B380" s="54"/>
      <c r="C380" s="54"/>
      <c r="D380" s="777"/>
      <c r="E380" s="777"/>
      <c r="F380" s="777"/>
      <c r="G380" s="777"/>
    </row>
    <row r="381" spans="2:7" x14ac:dyDescent="0.35">
      <c r="B381" s="54"/>
      <c r="C381" s="54"/>
      <c r="D381" s="777"/>
      <c r="E381" s="777"/>
      <c r="F381" s="777"/>
      <c r="G381" s="777"/>
    </row>
    <row r="382" spans="2:7" x14ac:dyDescent="0.35">
      <c r="B382" s="54"/>
      <c r="C382" s="54"/>
      <c r="D382" s="777"/>
      <c r="E382" s="777"/>
      <c r="F382" s="777"/>
      <c r="G382" s="777"/>
    </row>
    <row r="383" spans="2:7" x14ac:dyDescent="0.35">
      <c r="B383" s="54"/>
      <c r="C383" s="54"/>
      <c r="D383" s="777"/>
      <c r="E383" s="777"/>
      <c r="F383" s="777"/>
      <c r="G383" s="777"/>
    </row>
    <row r="384" spans="2:7" x14ac:dyDescent="0.35">
      <c r="B384" s="54"/>
      <c r="C384" s="54"/>
      <c r="D384" s="777"/>
      <c r="E384" s="777"/>
      <c r="F384" s="777"/>
      <c r="G384" s="777"/>
    </row>
    <row r="385" spans="2:7" x14ac:dyDescent="0.35">
      <c r="B385" s="54"/>
      <c r="C385" s="54"/>
      <c r="D385" s="777"/>
      <c r="E385" s="777"/>
      <c r="F385" s="777"/>
      <c r="G385" s="777"/>
    </row>
    <row r="386" spans="2:7" x14ac:dyDescent="0.35">
      <c r="B386" s="54"/>
      <c r="C386" s="54"/>
      <c r="D386" s="777"/>
      <c r="E386" s="777"/>
      <c r="F386" s="777"/>
      <c r="G386" s="777"/>
    </row>
    <row r="387" spans="2:7" x14ac:dyDescent="0.35">
      <c r="B387" s="54"/>
      <c r="C387" s="54"/>
      <c r="F387" s="66"/>
      <c r="G387" s="66"/>
    </row>
    <row r="388" spans="2:7" x14ac:dyDescent="0.35">
      <c r="B388" s="75"/>
      <c r="C388" s="75"/>
      <c r="F388" s="66"/>
      <c r="G388" s="66"/>
    </row>
    <row r="389" spans="2:7" x14ac:dyDescent="0.35">
      <c r="B389" s="54"/>
      <c r="C389" s="54"/>
      <c r="D389" s="780"/>
      <c r="E389" s="780"/>
      <c r="F389" s="780"/>
      <c r="G389" s="780"/>
    </row>
    <row r="390" spans="2:7" x14ac:dyDescent="0.35">
      <c r="B390" s="54"/>
      <c r="C390" s="54"/>
      <c r="D390" s="791"/>
      <c r="E390" s="791"/>
      <c r="F390" s="791"/>
      <c r="G390" s="791"/>
    </row>
    <row r="391" spans="2:7" x14ac:dyDescent="0.35">
      <c r="B391" s="54"/>
      <c r="C391" s="54"/>
      <c r="D391" s="780"/>
      <c r="E391" s="780"/>
      <c r="F391" s="780"/>
      <c r="G391" s="780"/>
    </row>
    <row r="392" spans="2:7" x14ac:dyDescent="0.35">
      <c r="B392" s="54"/>
      <c r="C392" s="54"/>
      <c r="D392" s="791"/>
      <c r="E392" s="791"/>
      <c r="F392" s="791"/>
      <c r="G392" s="791"/>
    </row>
    <row r="393" spans="2:7" x14ac:dyDescent="0.35">
      <c r="B393" s="54"/>
      <c r="C393" s="54"/>
      <c r="D393" s="777"/>
      <c r="E393" s="777"/>
      <c r="F393" s="777"/>
      <c r="G393" s="777"/>
    </row>
    <row r="394" spans="2:7" x14ac:dyDescent="0.35">
      <c r="B394" s="54"/>
      <c r="C394" s="54"/>
      <c r="D394" s="777"/>
      <c r="E394" s="777"/>
      <c r="F394" s="777"/>
      <c r="G394" s="777"/>
    </row>
    <row r="395" spans="2:7" x14ac:dyDescent="0.35">
      <c r="B395" s="54"/>
      <c r="C395" s="54"/>
      <c r="D395" s="777"/>
      <c r="E395" s="777"/>
      <c r="F395" s="777"/>
      <c r="G395" s="777"/>
    </row>
    <row r="396" spans="2:7" x14ac:dyDescent="0.35">
      <c r="B396" s="54"/>
      <c r="C396" s="54"/>
      <c r="D396" s="800"/>
      <c r="E396" s="800"/>
      <c r="F396" s="800"/>
      <c r="G396" s="800"/>
    </row>
    <row r="397" spans="2:7" x14ac:dyDescent="0.35">
      <c r="B397" s="54"/>
      <c r="C397" s="54"/>
      <c r="D397" s="800"/>
      <c r="E397" s="800"/>
      <c r="F397" s="800"/>
      <c r="G397" s="800"/>
    </row>
    <row r="398" spans="2:7" x14ac:dyDescent="0.35">
      <c r="B398" s="54"/>
      <c r="C398" s="54"/>
      <c r="D398" s="800"/>
      <c r="E398" s="800"/>
      <c r="F398" s="800"/>
      <c r="G398" s="800"/>
    </row>
    <row r="399" spans="2:7" x14ac:dyDescent="0.35">
      <c r="B399" s="54"/>
      <c r="C399" s="54"/>
      <c r="D399" s="800"/>
      <c r="E399" s="800"/>
      <c r="F399" s="800"/>
      <c r="G399" s="800"/>
    </row>
    <row r="400" spans="2:7" x14ac:dyDescent="0.35">
      <c r="B400" s="54"/>
      <c r="C400" s="54"/>
      <c r="D400" s="777"/>
      <c r="E400" s="777"/>
      <c r="F400" s="777"/>
      <c r="G400" s="777"/>
    </row>
    <row r="401" spans="2:7" x14ac:dyDescent="0.35">
      <c r="B401" s="54"/>
      <c r="C401" s="54"/>
      <c r="D401" s="772"/>
      <c r="E401" s="772"/>
      <c r="F401" s="772"/>
      <c r="G401" s="772"/>
    </row>
    <row r="402" spans="2:7" x14ac:dyDescent="0.35">
      <c r="B402" s="54"/>
      <c r="C402" s="54"/>
      <c r="D402" s="772"/>
      <c r="E402" s="772"/>
      <c r="F402" s="772"/>
      <c r="G402" s="772"/>
    </row>
    <row r="403" spans="2:7" x14ac:dyDescent="0.35">
      <c r="B403" s="54"/>
      <c r="C403" s="54"/>
      <c r="D403" s="324"/>
      <c r="E403" s="324"/>
      <c r="F403" s="324"/>
      <c r="G403" s="324"/>
    </row>
    <row r="404" spans="2:7" x14ac:dyDescent="0.35">
      <c r="B404" s="54"/>
      <c r="C404" s="54"/>
      <c r="D404" s="324"/>
      <c r="E404" s="324"/>
      <c r="F404" s="324"/>
      <c r="G404" s="324"/>
    </row>
    <row r="405" spans="2:7" x14ac:dyDescent="0.35">
      <c r="B405" s="75"/>
      <c r="C405" s="75"/>
      <c r="F405" s="66"/>
      <c r="G405" s="66"/>
    </row>
    <row r="406" spans="2:7" x14ac:dyDescent="0.35">
      <c r="B406" s="75"/>
      <c r="C406" s="75"/>
      <c r="F406" s="66"/>
      <c r="G406" s="66"/>
    </row>
    <row r="407" spans="2:7" x14ac:dyDescent="0.35">
      <c r="B407" s="54"/>
      <c r="C407" s="54"/>
      <c r="D407" s="791"/>
      <c r="E407" s="791"/>
      <c r="F407" s="791"/>
      <c r="G407" s="791"/>
    </row>
    <row r="408" spans="2:7" x14ac:dyDescent="0.35">
      <c r="B408" s="54"/>
      <c r="C408" s="54"/>
      <c r="D408" s="791"/>
      <c r="E408" s="791"/>
      <c r="F408" s="791"/>
      <c r="G408" s="791"/>
    </row>
    <row r="409" spans="2:7" x14ac:dyDescent="0.35">
      <c r="B409" s="54"/>
      <c r="C409" s="54"/>
      <c r="D409" s="777"/>
      <c r="E409" s="777"/>
      <c r="F409" s="777"/>
      <c r="G409" s="777"/>
    </row>
    <row r="410" spans="2:7" x14ac:dyDescent="0.35">
      <c r="B410" s="54"/>
      <c r="C410" s="54"/>
      <c r="D410" s="777"/>
      <c r="E410" s="777"/>
      <c r="F410" s="777"/>
      <c r="G410" s="777"/>
    </row>
    <row r="411" spans="2:7" x14ac:dyDescent="0.35">
      <c r="B411" s="54"/>
      <c r="C411" s="54"/>
      <c r="D411" s="777"/>
      <c r="E411" s="777"/>
      <c r="F411" s="777"/>
      <c r="G411" s="777"/>
    </row>
    <row r="412" spans="2:7" x14ac:dyDescent="0.35">
      <c r="B412" s="54"/>
      <c r="C412" s="54"/>
      <c r="D412" s="777"/>
      <c r="E412" s="777"/>
      <c r="F412" s="777"/>
      <c r="G412" s="777"/>
    </row>
    <row r="413" spans="2:7" x14ac:dyDescent="0.35">
      <c r="B413" s="54"/>
      <c r="C413" s="54"/>
      <c r="D413" s="791"/>
      <c r="E413" s="791"/>
      <c r="F413" s="791"/>
      <c r="G413" s="791"/>
    </row>
    <row r="414" spans="2:7" x14ac:dyDescent="0.35">
      <c r="B414" s="54"/>
      <c r="C414" s="54"/>
      <c r="D414" s="791"/>
      <c r="E414" s="791"/>
      <c r="F414" s="791"/>
      <c r="G414" s="791"/>
    </row>
    <row r="415" spans="2:7" x14ac:dyDescent="0.35">
      <c r="B415" s="54"/>
      <c r="C415" s="54"/>
      <c r="D415" s="791"/>
      <c r="E415" s="791"/>
      <c r="F415" s="791"/>
      <c r="G415" s="791"/>
    </row>
    <row r="416" spans="2:7" x14ac:dyDescent="0.35">
      <c r="B416" s="54"/>
      <c r="C416" s="54"/>
      <c r="D416" s="777"/>
      <c r="E416" s="777"/>
      <c r="F416" s="777"/>
      <c r="G416" s="777"/>
    </row>
    <row r="417" spans="2:7" x14ac:dyDescent="0.35">
      <c r="B417" s="54"/>
      <c r="C417" s="54"/>
      <c r="D417" s="777"/>
      <c r="E417" s="777"/>
      <c r="F417" s="777"/>
      <c r="G417" s="777"/>
    </row>
    <row r="418" spans="2:7" x14ac:dyDescent="0.35">
      <c r="B418" s="54"/>
      <c r="C418" s="54"/>
      <c r="D418" s="791"/>
      <c r="E418" s="791"/>
      <c r="F418" s="791"/>
      <c r="G418" s="791"/>
    </row>
    <row r="419" spans="2:7" x14ac:dyDescent="0.35">
      <c r="B419" s="54"/>
      <c r="C419" s="54"/>
      <c r="D419" s="791"/>
      <c r="E419" s="791"/>
      <c r="F419" s="791"/>
      <c r="G419" s="791"/>
    </row>
    <row r="420" spans="2:7" x14ac:dyDescent="0.35">
      <c r="B420" s="54"/>
      <c r="C420" s="54"/>
      <c r="D420" s="777"/>
      <c r="E420" s="777"/>
      <c r="F420" s="777"/>
      <c r="G420" s="777"/>
    </row>
    <row r="421" spans="2:7" x14ac:dyDescent="0.35">
      <c r="B421" s="54"/>
      <c r="C421" s="54"/>
      <c r="D421" s="777"/>
      <c r="E421" s="777"/>
      <c r="F421" s="777"/>
      <c r="G421" s="777"/>
    </row>
    <row r="422" spans="2:7" x14ac:dyDescent="0.35">
      <c r="B422" s="54"/>
      <c r="C422" s="54"/>
      <c r="D422" s="777"/>
      <c r="E422" s="777"/>
      <c r="F422" s="777"/>
      <c r="G422" s="777"/>
    </row>
    <row r="423" spans="2:7" x14ac:dyDescent="0.35">
      <c r="B423" s="54"/>
      <c r="C423" s="54"/>
      <c r="D423" s="791"/>
      <c r="E423" s="791"/>
      <c r="F423" s="791"/>
      <c r="G423" s="791"/>
    </row>
    <row r="424" spans="2:7" x14ac:dyDescent="0.35">
      <c r="B424" s="54"/>
      <c r="C424" s="54"/>
      <c r="D424" s="777"/>
      <c r="E424" s="777"/>
      <c r="F424" s="777"/>
      <c r="G424" s="777"/>
    </row>
    <row r="425" spans="2:7" x14ac:dyDescent="0.35">
      <c r="B425" s="54"/>
      <c r="C425" s="54"/>
      <c r="D425" s="777"/>
      <c r="E425" s="777"/>
      <c r="F425" s="777"/>
      <c r="G425" s="777"/>
    </row>
    <row r="426" spans="2:7" x14ac:dyDescent="0.35">
      <c r="B426" s="54"/>
      <c r="C426" s="54"/>
      <c r="F426" s="66"/>
      <c r="G426" s="66"/>
    </row>
    <row r="427" spans="2:7" x14ac:dyDescent="0.35">
      <c r="B427" s="67"/>
      <c r="C427" s="67"/>
      <c r="D427" s="791"/>
      <c r="E427" s="791"/>
      <c r="F427" s="791"/>
      <c r="G427" s="791"/>
    </row>
    <row r="428" spans="2:7" x14ac:dyDescent="0.35">
      <c r="B428" s="54"/>
      <c r="C428" s="54"/>
      <c r="D428" s="777"/>
      <c r="E428" s="777"/>
      <c r="F428" s="777"/>
      <c r="G428" s="777"/>
    </row>
    <row r="429" spans="2:7" x14ac:dyDescent="0.35">
      <c r="B429" s="54"/>
      <c r="C429" s="54"/>
      <c r="D429" s="777"/>
      <c r="E429" s="777"/>
      <c r="F429" s="777"/>
      <c r="G429" s="777"/>
    </row>
    <row r="430" spans="2:7" x14ac:dyDescent="0.35">
      <c r="B430" s="54"/>
      <c r="C430" s="54"/>
      <c r="D430" s="800"/>
      <c r="E430" s="800"/>
      <c r="F430" s="800"/>
      <c r="G430" s="800"/>
    </row>
    <row r="431" spans="2:7" x14ac:dyDescent="0.35">
      <c r="B431" s="54"/>
      <c r="C431" s="54"/>
      <c r="D431" s="800"/>
      <c r="E431" s="800"/>
      <c r="F431" s="800"/>
      <c r="G431" s="800"/>
    </row>
    <row r="432" spans="2:7" x14ac:dyDescent="0.35">
      <c r="B432" s="54"/>
      <c r="C432" s="54"/>
      <c r="D432" s="800"/>
      <c r="E432" s="800"/>
      <c r="F432" s="800"/>
      <c r="G432" s="800"/>
    </row>
    <row r="433" spans="2:7" x14ac:dyDescent="0.35">
      <c r="B433" s="54"/>
      <c r="C433" s="54"/>
      <c r="D433" s="777"/>
      <c r="E433" s="777"/>
      <c r="F433" s="777"/>
      <c r="G433" s="777"/>
    </row>
    <row r="434" spans="2:7" x14ac:dyDescent="0.35">
      <c r="B434" s="54"/>
      <c r="C434" s="54"/>
      <c r="D434" s="800"/>
      <c r="E434" s="800"/>
      <c r="F434" s="800"/>
      <c r="G434" s="800"/>
    </row>
    <row r="435" spans="2:7" x14ac:dyDescent="0.35">
      <c r="B435" s="54"/>
      <c r="C435" s="54"/>
      <c r="D435" s="800"/>
      <c r="E435" s="800"/>
      <c r="F435" s="800"/>
      <c r="G435" s="800"/>
    </row>
    <row r="436" spans="2:7" x14ac:dyDescent="0.35">
      <c r="B436" s="54"/>
      <c r="C436" s="54"/>
      <c r="D436" s="800"/>
      <c r="E436" s="800"/>
      <c r="F436" s="800"/>
      <c r="G436" s="800"/>
    </row>
    <row r="437" spans="2:7" x14ac:dyDescent="0.35">
      <c r="B437" s="54"/>
      <c r="C437" s="54"/>
      <c r="D437" s="800"/>
      <c r="E437" s="800"/>
      <c r="F437" s="800"/>
      <c r="G437" s="800"/>
    </row>
    <row r="438" spans="2:7" x14ac:dyDescent="0.35">
      <c r="B438" s="54"/>
      <c r="C438" s="54"/>
      <c r="D438" s="800"/>
      <c r="E438" s="800"/>
      <c r="F438" s="800"/>
      <c r="G438" s="800"/>
    </row>
    <row r="439" spans="2:7" x14ac:dyDescent="0.35">
      <c r="B439" s="54"/>
      <c r="C439" s="54"/>
      <c r="D439" s="777"/>
      <c r="E439" s="777"/>
      <c r="F439" s="777"/>
      <c r="G439" s="777"/>
    </row>
    <row r="440" spans="2:7" x14ac:dyDescent="0.35">
      <c r="B440" s="54"/>
      <c r="C440" s="54"/>
      <c r="D440" s="800"/>
      <c r="E440" s="800"/>
      <c r="F440" s="800"/>
      <c r="G440" s="800"/>
    </row>
    <row r="441" spans="2:7" x14ac:dyDescent="0.35">
      <c r="B441" s="54"/>
      <c r="C441" s="54"/>
      <c r="D441" s="800"/>
      <c r="E441" s="800"/>
      <c r="F441" s="800"/>
      <c r="G441" s="800"/>
    </row>
    <row r="442" spans="2:7" x14ac:dyDescent="0.35">
      <c r="B442" s="54"/>
      <c r="C442" s="54"/>
      <c r="D442" s="800"/>
      <c r="E442" s="800"/>
      <c r="F442" s="800"/>
      <c r="G442" s="800"/>
    </row>
    <row r="443" spans="2:7" x14ac:dyDescent="0.35">
      <c r="B443" s="54"/>
      <c r="C443" s="54"/>
      <c r="D443" s="800"/>
      <c r="E443" s="800"/>
      <c r="F443" s="800"/>
      <c r="G443" s="800"/>
    </row>
    <row r="444" spans="2:7" x14ac:dyDescent="0.35">
      <c r="B444" s="54"/>
      <c r="C444" s="54"/>
      <c r="D444" s="791"/>
      <c r="E444" s="791"/>
      <c r="F444" s="791"/>
      <c r="G444" s="791"/>
    </row>
    <row r="445" spans="2:7" x14ac:dyDescent="0.35">
      <c r="B445" s="54"/>
      <c r="C445" s="54"/>
      <c r="D445" s="791"/>
      <c r="E445" s="791"/>
      <c r="F445" s="791"/>
      <c r="G445" s="791"/>
    </row>
    <row r="446" spans="2:7" x14ac:dyDescent="0.35">
      <c r="B446" s="54"/>
      <c r="C446" s="54"/>
      <c r="D446" s="777"/>
      <c r="E446" s="777"/>
      <c r="F446" s="777"/>
      <c r="G446" s="777"/>
    </row>
    <row r="447" spans="2:7" x14ac:dyDescent="0.35">
      <c r="B447" s="54"/>
      <c r="C447" s="54"/>
      <c r="D447" s="800"/>
      <c r="E447" s="800"/>
      <c r="F447" s="800"/>
      <c r="G447" s="800"/>
    </row>
    <row r="448" spans="2:7" x14ac:dyDescent="0.35">
      <c r="B448" s="54"/>
      <c r="C448" s="54"/>
      <c r="D448" s="800"/>
      <c r="E448" s="800"/>
      <c r="F448" s="800"/>
      <c r="G448" s="800"/>
    </row>
    <row r="449" spans="2:7" x14ac:dyDescent="0.35">
      <c r="B449" s="54"/>
      <c r="C449" s="54"/>
      <c r="D449" s="800"/>
      <c r="E449" s="800"/>
      <c r="F449" s="800"/>
      <c r="G449" s="800"/>
    </row>
    <row r="450" spans="2:7" x14ac:dyDescent="0.35">
      <c r="B450" s="54"/>
      <c r="C450" s="54"/>
      <c r="D450" s="800"/>
      <c r="E450" s="800"/>
      <c r="F450" s="800"/>
      <c r="G450" s="800"/>
    </row>
    <row r="451" spans="2:7" x14ac:dyDescent="0.35">
      <c r="B451" s="54"/>
      <c r="C451" s="54"/>
      <c r="D451" s="800"/>
      <c r="E451" s="800"/>
      <c r="F451" s="800"/>
      <c r="G451" s="800"/>
    </row>
    <row r="452" spans="2:7" x14ac:dyDescent="0.35">
      <c r="B452" s="54"/>
      <c r="C452" s="54"/>
      <c r="D452" s="800"/>
      <c r="E452" s="800"/>
      <c r="F452" s="800"/>
      <c r="G452" s="800"/>
    </row>
    <row r="453" spans="2:7" x14ac:dyDescent="0.35">
      <c r="B453" s="54"/>
      <c r="C453" s="54"/>
      <c r="D453" s="777"/>
      <c r="E453" s="777"/>
      <c r="F453" s="777"/>
      <c r="G453" s="777"/>
    </row>
    <row r="454" spans="2:7" x14ac:dyDescent="0.35">
      <c r="B454" s="54"/>
      <c r="C454" s="54"/>
      <c r="D454" s="800"/>
      <c r="E454" s="800"/>
      <c r="F454" s="800"/>
      <c r="G454" s="800"/>
    </row>
    <row r="455" spans="2:7" x14ac:dyDescent="0.35">
      <c r="B455" s="54"/>
      <c r="C455" s="54"/>
      <c r="D455" s="800"/>
      <c r="E455" s="800"/>
      <c r="F455" s="800"/>
      <c r="G455" s="800"/>
    </row>
    <row r="456" spans="2:7" x14ac:dyDescent="0.35">
      <c r="B456" s="54"/>
      <c r="C456" s="54"/>
      <c r="D456" s="800"/>
      <c r="E456" s="800"/>
      <c r="F456" s="800"/>
      <c r="G456" s="800"/>
    </row>
    <row r="457" spans="2:7" x14ac:dyDescent="0.35">
      <c r="B457" s="54"/>
      <c r="C457" s="54"/>
      <c r="D457" s="800"/>
      <c r="E457" s="800"/>
      <c r="F457" s="800"/>
      <c r="G457" s="800"/>
    </row>
    <row r="458" spans="2:7" x14ac:dyDescent="0.35">
      <c r="B458" s="54"/>
      <c r="C458" s="54"/>
      <c r="D458" s="800"/>
      <c r="E458" s="800"/>
      <c r="F458" s="800"/>
      <c r="G458" s="800"/>
    </row>
    <row r="459" spans="2:7" x14ac:dyDescent="0.35">
      <c r="B459" s="54"/>
      <c r="C459" s="54"/>
      <c r="D459" s="800"/>
      <c r="E459" s="800"/>
      <c r="F459" s="800"/>
      <c r="G459" s="800"/>
    </row>
    <row r="460" spans="2:7" x14ac:dyDescent="0.35">
      <c r="B460" s="54"/>
      <c r="C460" s="54"/>
      <c r="D460" s="800"/>
      <c r="E460" s="800"/>
      <c r="F460" s="800"/>
      <c r="G460" s="800"/>
    </row>
    <row r="461" spans="2:7" x14ac:dyDescent="0.35">
      <c r="D461" s="800"/>
      <c r="E461" s="800"/>
      <c r="F461" s="800"/>
      <c r="G461" s="800"/>
    </row>
    <row r="462" spans="2:7" x14ac:dyDescent="0.35">
      <c r="D462" s="800"/>
      <c r="E462" s="800"/>
      <c r="F462" s="800"/>
      <c r="G462" s="800"/>
    </row>
    <row r="463" spans="2:7" x14ac:dyDescent="0.35">
      <c r="D463" s="800"/>
      <c r="E463" s="800"/>
      <c r="F463" s="800"/>
      <c r="G463" s="800"/>
    </row>
    <row r="464" spans="2:7" x14ac:dyDescent="0.35">
      <c r="D464" s="800"/>
      <c r="E464" s="800"/>
      <c r="F464" s="800"/>
      <c r="G464" s="800"/>
    </row>
    <row r="465" spans="4:7" x14ac:dyDescent="0.35">
      <c r="D465" s="800"/>
      <c r="E465" s="800"/>
      <c r="F465" s="800"/>
      <c r="G465" s="800"/>
    </row>
    <row r="466" spans="4:7" x14ac:dyDescent="0.35">
      <c r="D466" s="800"/>
      <c r="E466" s="800"/>
      <c r="F466" s="800"/>
      <c r="G466" s="800"/>
    </row>
    <row r="467" spans="4:7" x14ac:dyDescent="0.35">
      <c r="D467" s="791"/>
      <c r="E467" s="791"/>
      <c r="F467" s="791"/>
      <c r="G467" s="791"/>
    </row>
    <row r="468" spans="4:7" x14ac:dyDescent="0.35">
      <c r="D468" s="791"/>
      <c r="E468" s="791"/>
      <c r="F468" s="791"/>
      <c r="G468" s="791"/>
    </row>
    <row r="469" spans="4:7" x14ac:dyDescent="0.35">
      <c r="D469" s="777"/>
      <c r="E469" s="777"/>
      <c r="F469" s="777"/>
      <c r="G469" s="777"/>
    </row>
    <row r="470" spans="4:7" x14ac:dyDescent="0.35">
      <c r="D470" s="800"/>
      <c r="E470" s="800"/>
      <c r="F470" s="800"/>
      <c r="G470" s="800"/>
    </row>
    <row r="471" spans="4:7" x14ac:dyDescent="0.35">
      <c r="D471" s="800"/>
      <c r="E471" s="800"/>
      <c r="F471" s="800"/>
      <c r="G471" s="800"/>
    </row>
    <row r="472" spans="4:7" x14ac:dyDescent="0.35">
      <c r="D472" s="800"/>
      <c r="E472" s="800"/>
      <c r="F472" s="800"/>
      <c r="G472" s="800"/>
    </row>
    <row r="473" spans="4:7" x14ac:dyDescent="0.35">
      <c r="D473" s="800"/>
      <c r="E473" s="800"/>
      <c r="F473" s="800"/>
      <c r="G473" s="800"/>
    </row>
    <row r="474" spans="4:7" x14ac:dyDescent="0.35">
      <c r="D474" s="800"/>
      <c r="E474" s="800"/>
      <c r="F474" s="800"/>
      <c r="G474" s="800"/>
    </row>
    <row r="475" spans="4:7" x14ac:dyDescent="0.35">
      <c r="D475" s="800"/>
      <c r="E475" s="800"/>
      <c r="F475" s="800"/>
      <c r="G475" s="800"/>
    </row>
    <row r="476" spans="4:7" x14ac:dyDescent="0.35">
      <c r="D476" s="791"/>
      <c r="E476" s="791"/>
      <c r="F476" s="791"/>
      <c r="G476" s="791"/>
    </row>
    <row r="477" spans="4:7" x14ac:dyDescent="0.35">
      <c r="D477" s="800"/>
      <c r="E477" s="800"/>
      <c r="F477" s="800"/>
      <c r="G477" s="800"/>
    </row>
    <row r="478" spans="4:7" x14ac:dyDescent="0.35">
      <c r="D478" s="800"/>
      <c r="E478" s="800"/>
      <c r="F478" s="800"/>
      <c r="G478" s="800"/>
    </row>
    <row r="479" spans="4:7" x14ac:dyDescent="0.35">
      <c r="D479" s="800"/>
      <c r="E479" s="800"/>
      <c r="F479" s="800"/>
      <c r="G479" s="800"/>
    </row>
    <row r="480" spans="4:7" x14ac:dyDescent="0.35">
      <c r="D480" s="800"/>
      <c r="E480" s="800"/>
      <c r="F480" s="800"/>
      <c r="G480" s="800"/>
    </row>
    <row r="481" spans="4:7" x14ac:dyDescent="0.35">
      <c r="D481" s="800"/>
      <c r="E481" s="800"/>
      <c r="F481" s="800"/>
      <c r="G481" s="800"/>
    </row>
    <row r="482" spans="4:7" x14ac:dyDescent="0.35">
      <c r="D482" s="800"/>
      <c r="E482" s="800"/>
      <c r="F482" s="800"/>
      <c r="G482" s="800"/>
    </row>
    <row r="483" spans="4:7" x14ac:dyDescent="0.35">
      <c r="D483" s="800"/>
      <c r="E483" s="800"/>
      <c r="F483" s="800"/>
      <c r="G483" s="800"/>
    </row>
    <row r="484" spans="4:7" x14ac:dyDescent="0.35">
      <c r="D484" s="800"/>
      <c r="E484" s="800"/>
      <c r="F484" s="800"/>
      <c r="G484" s="800"/>
    </row>
    <row r="485" spans="4:7" x14ac:dyDescent="0.35">
      <c r="D485" s="800"/>
      <c r="E485" s="800"/>
      <c r="F485" s="800"/>
      <c r="G485" s="800"/>
    </row>
    <row r="486" spans="4:7" x14ac:dyDescent="0.35">
      <c r="D486" s="777"/>
      <c r="E486" s="777"/>
      <c r="F486" s="777"/>
      <c r="G486" s="777"/>
    </row>
    <row r="487" spans="4:7" x14ac:dyDescent="0.35">
      <c r="D487" s="800"/>
      <c r="E487" s="800"/>
      <c r="F487" s="800"/>
      <c r="G487" s="800"/>
    </row>
    <row r="488" spans="4:7" x14ac:dyDescent="0.35">
      <c r="D488" s="800"/>
      <c r="E488" s="800"/>
      <c r="F488" s="800"/>
      <c r="G488" s="800"/>
    </row>
    <row r="489" spans="4:7" x14ac:dyDescent="0.35">
      <c r="D489" s="800"/>
      <c r="E489" s="800"/>
      <c r="F489" s="800"/>
      <c r="G489" s="800"/>
    </row>
    <row r="490" spans="4:7" x14ac:dyDescent="0.35">
      <c r="D490" s="800"/>
      <c r="E490" s="800"/>
      <c r="F490" s="800"/>
      <c r="G490" s="800"/>
    </row>
    <row r="491" spans="4:7" x14ac:dyDescent="0.35">
      <c r="D491" s="791"/>
      <c r="E491" s="791"/>
      <c r="F491" s="791"/>
      <c r="G491" s="791"/>
    </row>
    <row r="492" spans="4:7" x14ac:dyDescent="0.35">
      <c r="D492" s="791"/>
      <c r="E492" s="791"/>
      <c r="F492" s="791"/>
      <c r="G492" s="791"/>
    </row>
    <row r="493" spans="4:7" x14ac:dyDescent="0.35">
      <c r="D493" s="802"/>
      <c r="E493" s="802"/>
      <c r="F493" s="802"/>
      <c r="G493" s="802"/>
    </row>
    <row r="494" spans="4:7" x14ac:dyDescent="0.35">
      <c r="D494" s="802"/>
      <c r="E494" s="802"/>
      <c r="F494" s="802"/>
      <c r="G494" s="802"/>
    </row>
    <row r="495" spans="4:7" x14ac:dyDescent="0.35">
      <c r="D495" s="802"/>
      <c r="E495" s="802"/>
      <c r="F495" s="802"/>
      <c r="G495" s="802"/>
    </row>
    <row r="496" spans="4:7" x14ac:dyDescent="0.35">
      <c r="D496" s="802"/>
      <c r="E496" s="802"/>
      <c r="F496" s="802"/>
      <c r="G496" s="802"/>
    </row>
    <row r="497" spans="4:7" x14ac:dyDescent="0.35">
      <c r="D497" s="802"/>
      <c r="E497" s="802"/>
      <c r="F497" s="802"/>
      <c r="G497" s="802"/>
    </row>
    <row r="498" spans="4:7" x14ac:dyDescent="0.35">
      <c r="D498" s="777"/>
      <c r="E498" s="777"/>
      <c r="F498" s="777"/>
      <c r="G498" s="777"/>
    </row>
    <row r="499" spans="4:7" x14ac:dyDescent="0.35">
      <c r="D499" s="777"/>
      <c r="E499" s="777"/>
      <c r="F499" s="777"/>
      <c r="G499" s="777"/>
    </row>
    <row r="500" spans="4:7" x14ac:dyDescent="0.35">
      <c r="D500" s="777"/>
      <c r="E500" s="777"/>
      <c r="F500" s="777"/>
      <c r="G500" s="777"/>
    </row>
    <row r="501" spans="4:7" x14ac:dyDescent="0.35">
      <c r="D501" s="777"/>
      <c r="E501" s="777"/>
      <c r="F501" s="777"/>
      <c r="G501" s="777"/>
    </row>
    <row r="502" spans="4:7" x14ac:dyDescent="0.35">
      <c r="D502" s="777"/>
      <c r="E502" s="777"/>
      <c r="F502" s="777"/>
      <c r="G502" s="777"/>
    </row>
    <row r="503" spans="4:7" x14ac:dyDescent="0.35">
      <c r="D503" s="777"/>
      <c r="E503" s="777"/>
      <c r="F503" s="777"/>
      <c r="G503" s="777"/>
    </row>
    <row r="504" spans="4:7" x14ac:dyDescent="0.35">
      <c r="D504" s="777"/>
      <c r="E504" s="777"/>
      <c r="F504" s="777"/>
      <c r="G504" s="777"/>
    </row>
    <row r="505" spans="4:7" x14ac:dyDescent="0.35">
      <c r="D505" s="791"/>
      <c r="E505" s="791"/>
      <c r="F505" s="791"/>
      <c r="G505" s="791"/>
    </row>
    <row r="506" spans="4:7" x14ac:dyDescent="0.35">
      <c r="D506" s="791"/>
      <c r="E506" s="791"/>
      <c r="F506" s="791"/>
      <c r="G506" s="791"/>
    </row>
    <row r="507" spans="4:7" x14ac:dyDescent="0.35">
      <c r="D507" s="777"/>
      <c r="E507" s="777"/>
      <c r="F507" s="777"/>
      <c r="G507" s="777"/>
    </row>
    <row r="508" spans="4:7" x14ac:dyDescent="0.35">
      <c r="D508" s="777"/>
      <c r="E508" s="777"/>
      <c r="F508" s="777"/>
      <c r="G508" s="777"/>
    </row>
    <row r="509" spans="4:7" x14ac:dyDescent="0.35">
      <c r="D509" s="776"/>
      <c r="E509" s="776"/>
      <c r="F509" s="776"/>
      <c r="G509" s="776"/>
    </row>
    <row r="510" spans="4:7" x14ac:dyDescent="0.35">
      <c r="D510" s="777"/>
      <c r="E510" s="777"/>
      <c r="F510" s="777"/>
      <c r="G510" s="777"/>
    </row>
    <row r="511" spans="4:7" x14ac:dyDescent="0.35">
      <c r="D511" s="777"/>
      <c r="E511" s="777"/>
      <c r="F511" s="777"/>
      <c r="G511" s="777"/>
    </row>
    <row r="512" spans="4:7" x14ac:dyDescent="0.35">
      <c r="D512" s="777"/>
      <c r="E512" s="777"/>
      <c r="F512" s="777"/>
      <c r="G512" s="777"/>
    </row>
    <row r="513" spans="2:7" x14ac:dyDescent="0.35">
      <c r="D513" s="777"/>
      <c r="E513" s="777"/>
      <c r="F513" s="777"/>
      <c r="G513" s="777"/>
    </row>
    <row r="514" spans="2:7" x14ac:dyDescent="0.35">
      <c r="D514" s="777"/>
      <c r="E514" s="777"/>
      <c r="F514" s="777"/>
      <c r="G514" s="777"/>
    </row>
    <row r="515" spans="2:7" x14ac:dyDescent="0.35">
      <c r="D515" s="791"/>
      <c r="E515" s="791"/>
      <c r="F515" s="791"/>
      <c r="G515" s="791"/>
    </row>
    <row r="516" spans="2:7" x14ac:dyDescent="0.35">
      <c r="B516" s="69"/>
      <c r="C516" s="69"/>
    </row>
    <row r="517" spans="2:7" x14ac:dyDescent="0.35">
      <c r="D517" s="717"/>
      <c r="E517" s="717"/>
      <c r="F517" s="717"/>
      <c r="G517" s="717"/>
    </row>
    <row r="518" spans="2:7" x14ac:dyDescent="0.35">
      <c r="B518" s="69"/>
      <c r="C518" s="69"/>
    </row>
    <row r="519" spans="2:7" x14ac:dyDescent="0.35">
      <c r="D519" s="791"/>
      <c r="E519" s="791"/>
      <c r="F519" s="791"/>
      <c r="G519" s="791"/>
    </row>
    <row r="520" spans="2:7" x14ac:dyDescent="0.35">
      <c r="D520" s="791"/>
      <c r="E520" s="791"/>
      <c r="F520" s="791"/>
      <c r="G520" s="791"/>
    </row>
    <row r="521" spans="2:7" x14ac:dyDescent="0.35">
      <c r="D521" s="791"/>
      <c r="E521" s="791"/>
      <c r="F521" s="791"/>
      <c r="G521" s="791"/>
    </row>
    <row r="522" spans="2:7" x14ac:dyDescent="0.35">
      <c r="D522" s="791"/>
      <c r="E522" s="791"/>
      <c r="F522" s="791"/>
      <c r="G522" s="791"/>
    </row>
    <row r="524" spans="2:7" x14ac:dyDescent="0.35">
      <c r="B524" s="69"/>
      <c r="C524" s="69"/>
    </row>
    <row r="526" spans="2:7" x14ac:dyDescent="0.35">
      <c r="D526" s="791"/>
      <c r="E526" s="791"/>
      <c r="F526" s="791"/>
      <c r="G526" s="791"/>
    </row>
    <row r="527" spans="2:7" x14ac:dyDescent="0.35">
      <c r="D527" s="791"/>
      <c r="E527" s="791"/>
      <c r="F527" s="791"/>
      <c r="G527" s="791"/>
    </row>
    <row r="528" spans="2:7" x14ac:dyDescent="0.35">
      <c r="D528" s="791"/>
      <c r="E528" s="791"/>
      <c r="F528" s="791"/>
      <c r="G528" s="791"/>
    </row>
    <row r="529" spans="2:7" x14ac:dyDescent="0.35">
      <c r="D529" s="791"/>
      <c r="E529" s="791"/>
      <c r="F529" s="791"/>
      <c r="G529" s="791"/>
    </row>
    <row r="530" spans="2:7" x14ac:dyDescent="0.35">
      <c r="D530" s="791"/>
      <c r="E530" s="791"/>
      <c r="F530" s="791"/>
      <c r="G530" s="791"/>
    </row>
    <row r="531" spans="2:7" x14ac:dyDescent="0.35">
      <c r="D531" s="791"/>
      <c r="E531" s="791"/>
      <c r="F531" s="791"/>
      <c r="G531" s="791"/>
    </row>
    <row r="532" spans="2:7" x14ac:dyDescent="0.35">
      <c r="D532" s="777"/>
      <c r="E532" s="777"/>
      <c r="F532" s="777"/>
      <c r="G532" s="777"/>
    </row>
    <row r="533" spans="2:7" x14ac:dyDescent="0.35">
      <c r="D533" s="777"/>
      <c r="E533" s="777"/>
      <c r="F533" s="777"/>
      <c r="G533" s="777"/>
    </row>
    <row r="534" spans="2:7" x14ac:dyDescent="0.35">
      <c r="D534" s="777"/>
      <c r="E534" s="777"/>
      <c r="F534" s="777"/>
      <c r="G534" s="777"/>
    </row>
    <row r="535" spans="2:7" x14ac:dyDescent="0.35">
      <c r="D535" s="777"/>
      <c r="E535" s="777"/>
      <c r="F535" s="777"/>
      <c r="G535" s="777"/>
    </row>
    <row r="536" spans="2:7" x14ac:dyDescent="0.35">
      <c r="D536" s="791"/>
      <c r="E536" s="791"/>
      <c r="F536" s="791"/>
      <c r="G536" s="791"/>
    </row>
    <row r="537" spans="2:7" x14ac:dyDescent="0.35">
      <c r="D537" s="791"/>
      <c r="E537" s="791"/>
      <c r="F537" s="791"/>
      <c r="G537" s="791"/>
    </row>
    <row r="538" spans="2:7" x14ac:dyDescent="0.35">
      <c r="D538" s="791"/>
      <c r="E538" s="791"/>
      <c r="F538" s="791"/>
      <c r="G538" s="791"/>
    </row>
    <row r="539" spans="2:7" x14ac:dyDescent="0.35">
      <c r="D539" s="791"/>
      <c r="E539" s="791"/>
      <c r="F539" s="791"/>
      <c r="G539" s="791"/>
    </row>
    <row r="540" spans="2:7" x14ac:dyDescent="0.35">
      <c r="B540" s="69"/>
      <c r="C540" s="69"/>
    </row>
  </sheetData>
  <sheetProtection algorithmName="SHA-512" hashValue="4cYxlJkE26y/Cc3Yyt1Ej0l6ZbJ2t8cqpg/XJFnR+XHuUZnSJ8M4xnlvuIBN3jTAqSlilnRnzda4E7bhZcJSyw==" saltValue="WR9otzA58BLSRZDirpQjcQ==" spinCount="100000" sheet="1" objects="1" scenarios="1"/>
  <mergeCells count="240">
    <mergeCell ref="B1:D1"/>
    <mergeCell ref="D538:G538"/>
    <mergeCell ref="D539:G539"/>
    <mergeCell ref="D532:G532"/>
    <mergeCell ref="D533:G533"/>
    <mergeCell ref="D534:G534"/>
    <mergeCell ref="D535:G535"/>
    <mergeCell ref="D536:G536"/>
    <mergeCell ref="D537:G537"/>
    <mergeCell ref="D526:G526"/>
    <mergeCell ref="D527:G527"/>
    <mergeCell ref="D528:G528"/>
    <mergeCell ref="D529:G529"/>
    <mergeCell ref="D530:G530"/>
    <mergeCell ref="D531:G531"/>
    <mergeCell ref="D515:G515"/>
    <mergeCell ref="D517:G517"/>
    <mergeCell ref="D519:G519"/>
    <mergeCell ref="D520:G520"/>
    <mergeCell ref="D521:G521"/>
    <mergeCell ref="D522:G522"/>
    <mergeCell ref="D509:G509"/>
    <mergeCell ref="D510:G510"/>
    <mergeCell ref="D511:G511"/>
    <mergeCell ref="D512:G512"/>
    <mergeCell ref="D513:G513"/>
    <mergeCell ref="D514:G514"/>
    <mergeCell ref="D503:G503"/>
    <mergeCell ref="D504:G504"/>
    <mergeCell ref="D505:G505"/>
    <mergeCell ref="D506:G506"/>
    <mergeCell ref="D507:G507"/>
    <mergeCell ref="D508:G508"/>
    <mergeCell ref="D497:G497"/>
    <mergeCell ref="D498:G498"/>
    <mergeCell ref="D499:G499"/>
    <mergeCell ref="D500:G500"/>
    <mergeCell ref="D501:G501"/>
    <mergeCell ref="D502:G502"/>
    <mergeCell ref="D491:G491"/>
    <mergeCell ref="D492:G492"/>
    <mergeCell ref="D493:G493"/>
    <mergeCell ref="D494:G494"/>
    <mergeCell ref="D495:G495"/>
    <mergeCell ref="D496:G496"/>
    <mergeCell ref="D485:G485"/>
    <mergeCell ref="D486:G486"/>
    <mergeCell ref="D487:G487"/>
    <mergeCell ref="D488:G488"/>
    <mergeCell ref="D489:G489"/>
    <mergeCell ref="D490:G490"/>
    <mergeCell ref="D479:G479"/>
    <mergeCell ref="D480:G480"/>
    <mergeCell ref="D481:G481"/>
    <mergeCell ref="D482:G482"/>
    <mergeCell ref="D483:G483"/>
    <mergeCell ref="D484:G484"/>
    <mergeCell ref="D473:G473"/>
    <mergeCell ref="D474:G474"/>
    <mergeCell ref="D475:G475"/>
    <mergeCell ref="D476:G476"/>
    <mergeCell ref="D477:G477"/>
    <mergeCell ref="D478:G478"/>
    <mergeCell ref="D467:G467"/>
    <mergeCell ref="D468:G468"/>
    <mergeCell ref="D469:G469"/>
    <mergeCell ref="D470:G470"/>
    <mergeCell ref="D471:G471"/>
    <mergeCell ref="D472:G472"/>
    <mergeCell ref="D461:G461"/>
    <mergeCell ref="D462:G462"/>
    <mergeCell ref="D463:G463"/>
    <mergeCell ref="D464:G464"/>
    <mergeCell ref="D465:G465"/>
    <mergeCell ref="D466:G466"/>
    <mergeCell ref="D455:G455"/>
    <mergeCell ref="D456:G456"/>
    <mergeCell ref="D457:G457"/>
    <mergeCell ref="D458:G458"/>
    <mergeCell ref="D459:G459"/>
    <mergeCell ref="D460:G460"/>
    <mergeCell ref="D449:G449"/>
    <mergeCell ref="D450:G450"/>
    <mergeCell ref="D451:G451"/>
    <mergeCell ref="D452:G452"/>
    <mergeCell ref="D453:G453"/>
    <mergeCell ref="D454:G454"/>
    <mergeCell ref="D443:G443"/>
    <mergeCell ref="D444:G444"/>
    <mergeCell ref="D445:G445"/>
    <mergeCell ref="D446:G446"/>
    <mergeCell ref="D447:G447"/>
    <mergeCell ref="D448:G448"/>
    <mergeCell ref="D437:G437"/>
    <mergeCell ref="D438:G438"/>
    <mergeCell ref="D439:G439"/>
    <mergeCell ref="D440:G440"/>
    <mergeCell ref="D441:G441"/>
    <mergeCell ref="D442:G442"/>
    <mergeCell ref="D431:G431"/>
    <mergeCell ref="D432:G432"/>
    <mergeCell ref="D433:G433"/>
    <mergeCell ref="D434:G434"/>
    <mergeCell ref="D435:G435"/>
    <mergeCell ref="D436:G436"/>
    <mergeCell ref="D424:G424"/>
    <mergeCell ref="D425:G425"/>
    <mergeCell ref="D427:G427"/>
    <mergeCell ref="D428:G428"/>
    <mergeCell ref="D429:G429"/>
    <mergeCell ref="D430:G430"/>
    <mergeCell ref="D418:G418"/>
    <mergeCell ref="D419:G419"/>
    <mergeCell ref="D420:G420"/>
    <mergeCell ref="D421:G421"/>
    <mergeCell ref="D422:G422"/>
    <mergeCell ref="D423:G423"/>
    <mergeCell ref="D412:G412"/>
    <mergeCell ref="D413:G413"/>
    <mergeCell ref="D414:G414"/>
    <mergeCell ref="D415:G415"/>
    <mergeCell ref="D416:G416"/>
    <mergeCell ref="D417:G417"/>
    <mergeCell ref="D402:G402"/>
    <mergeCell ref="D407:G407"/>
    <mergeCell ref="D408:G408"/>
    <mergeCell ref="D409:G409"/>
    <mergeCell ref="D410:G410"/>
    <mergeCell ref="D411:G411"/>
    <mergeCell ref="D396:G396"/>
    <mergeCell ref="D397:G397"/>
    <mergeCell ref="D398:G398"/>
    <mergeCell ref="D399:G399"/>
    <mergeCell ref="D400:G400"/>
    <mergeCell ref="D401:G401"/>
    <mergeCell ref="D390:G390"/>
    <mergeCell ref="D391:G391"/>
    <mergeCell ref="D392:G392"/>
    <mergeCell ref="D393:G393"/>
    <mergeCell ref="D394:G394"/>
    <mergeCell ref="D395:G395"/>
    <mergeCell ref="D382:G382"/>
    <mergeCell ref="D383:G383"/>
    <mergeCell ref="D384:G384"/>
    <mergeCell ref="D385:G385"/>
    <mergeCell ref="D386:G386"/>
    <mergeCell ref="D389:G389"/>
    <mergeCell ref="D375:G375"/>
    <mergeCell ref="D376:G376"/>
    <mergeCell ref="D377:G377"/>
    <mergeCell ref="D379:G379"/>
    <mergeCell ref="D380:G380"/>
    <mergeCell ref="D381:G381"/>
    <mergeCell ref="D369:G369"/>
    <mergeCell ref="D370:G370"/>
    <mergeCell ref="D371:G371"/>
    <mergeCell ref="D372:G372"/>
    <mergeCell ref="D373:G373"/>
    <mergeCell ref="D374:G374"/>
    <mergeCell ref="D362:G362"/>
    <mergeCell ref="D363:G363"/>
    <mergeCell ref="D364:G364"/>
    <mergeCell ref="D365:G365"/>
    <mergeCell ref="D366:G366"/>
    <mergeCell ref="D367:G367"/>
    <mergeCell ref="D356:G356"/>
    <mergeCell ref="D357:G357"/>
    <mergeCell ref="D358:G358"/>
    <mergeCell ref="D359:G359"/>
    <mergeCell ref="D360:G360"/>
    <mergeCell ref="D361:G361"/>
    <mergeCell ref="D345:G345"/>
    <mergeCell ref="D346:G346"/>
    <mergeCell ref="D348:G348"/>
    <mergeCell ref="D349:G349"/>
    <mergeCell ref="D352:G352"/>
    <mergeCell ref="D353:G353"/>
    <mergeCell ref="D334:G334"/>
    <mergeCell ref="D336:G336"/>
    <mergeCell ref="D338:G338"/>
    <mergeCell ref="D339:G339"/>
    <mergeCell ref="D341:G341"/>
    <mergeCell ref="D342:G342"/>
    <mergeCell ref="D325:G325"/>
    <mergeCell ref="D328:G328"/>
    <mergeCell ref="D329:G329"/>
    <mergeCell ref="D330:G330"/>
    <mergeCell ref="D332:G332"/>
    <mergeCell ref="D333:G333"/>
    <mergeCell ref="D319:G319"/>
    <mergeCell ref="D320:G320"/>
    <mergeCell ref="D321:G321"/>
    <mergeCell ref="D322:G322"/>
    <mergeCell ref="D323:G323"/>
    <mergeCell ref="D324:G324"/>
    <mergeCell ref="D313:G313"/>
    <mergeCell ref="D314:G314"/>
    <mergeCell ref="D315:G315"/>
    <mergeCell ref="D316:G316"/>
    <mergeCell ref="D317:G317"/>
    <mergeCell ref="D318:G318"/>
    <mergeCell ref="D310:G310"/>
    <mergeCell ref="D311:G311"/>
    <mergeCell ref="D312:G312"/>
    <mergeCell ref="D301:G301"/>
    <mergeCell ref="D302:G302"/>
    <mergeCell ref="D303:G303"/>
    <mergeCell ref="D304:G304"/>
    <mergeCell ref="D305:G305"/>
    <mergeCell ref="D306:G306"/>
    <mergeCell ref="D297:G297"/>
    <mergeCell ref="D298:G298"/>
    <mergeCell ref="D299:G299"/>
    <mergeCell ref="D291:G291"/>
    <mergeCell ref="D292:G292"/>
    <mergeCell ref="D293:G293"/>
    <mergeCell ref="D307:G307"/>
    <mergeCell ref="D308:G308"/>
    <mergeCell ref="D309:G309"/>
    <mergeCell ref="C4:D4"/>
    <mergeCell ref="C6:D6"/>
    <mergeCell ref="D279:G279"/>
    <mergeCell ref="D280:G280"/>
    <mergeCell ref="D294:G294"/>
    <mergeCell ref="D295:G295"/>
    <mergeCell ref="D296:G296"/>
    <mergeCell ref="D288:G288"/>
    <mergeCell ref="D289:G289"/>
    <mergeCell ref="D290:G290"/>
    <mergeCell ref="D281:G281"/>
    <mergeCell ref="D282:G282"/>
    <mergeCell ref="D283:G283"/>
    <mergeCell ref="D285:G285"/>
    <mergeCell ref="D286:G286"/>
    <mergeCell ref="D287:G287"/>
    <mergeCell ref="C15:C16"/>
    <mergeCell ref="D15:D16"/>
    <mergeCell ref="C17:C19"/>
    <mergeCell ref="C11:D11"/>
    <mergeCell ref="C8:D8"/>
  </mergeCells>
  <pageMargins left="0.7" right="0.7" top="0.75" bottom="0.75" header="0.3" footer="0.3"/>
  <pageSetup paperSize="9" scale="73"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45"/>
  <sheetViews>
    <sheetView view="pageBreakPreview" zoomScale="118" zoomScaleNormal="100" zoomScaleSheetLayoutView="118" workbookViewId="0">
      <selection activeCell="E22" sqref="E22"/>
    </sheetView>
  </sheetViews>
  <sheetFormatPr defaultRowHeight="14.5" x14ac:dyDescent="0.35"/>
  <cols>
    <col min="1" max="1" width="9.1796875" style="48"/>
    <col min="2" max="2" width="2.54296875" style="48" customWidth="1"/>
    <col min="3" max="3" width="14.81640625" style="48" customWidth="1"/>
    <col min="4" max="5" width="21.453125" style="48" customWidth="1"/>
  </cols>
  <sheetData>
    <row r="1" spans="1:5" x14ac:dyDescent="0.35">
      <c r="A1" s="710" t="str">
        <f>Contents!A2</f>
        <v>DJA 2023 0208 - ORE Test Rig Enabling</v>
      </c>
      <c r="B1" s="710"/>
      <c r="C1" s="710"/>
      <c r="D1" s="710"/>
      <c r="E1" s="128"/>
    </row>
    <row r="2" spans="1:5" x14ac:dyDescent="0.35">
      <c r="A2" s="68"/>
      <c r="B2" s="60"/>
      <c r="C2" s="62"/>
      <c r="D2" s="128"/>
      <c r="E2" s="128"/>
    </row>
    <row r="3" spans="1:5" x14ac:dyDescent="0.35">
      <c r="A3" s="68"/>
      <c r="B3" s="60"/>
      <c r="C3" s="62"/>
      <c r="D3" s="128"/>
      <c r="E3" s="128"/>
    </row>
    <row r="4" spans="1:5" x14ac:dyDescent="0.35">
      <c r="A4" s="68"/>
      <c r="B4" s="60"/>
      <c r="C4" s="812" t="s">
        <v>1538</v>
      </c>
      <c r="D4" s="812"/>
      <c r="E4" s="812"/>
    </row>
    <row r="5" spans="1:5" x14ac:dyDescent="0.35">
      <c r="A5" s="68"/>
      <c r="B5" s="60"/>
      <c r="C5" s="62"/>
      <c r="D5" s="77" t="s">
        <v>1555</v>
      </c>
      <c r="E5" s="78"/>
    </row>
    <row r="6" spans="1:5" x14ac:dyDescent="0.35">
      <c r="A6" s="68"/>
      <c r="B6" s="60"/>
      <c r="C6" s="62"/>
      <c r="D6" s="332"/>
      <c r="E6" s="332"/>
    </row>
    <row r="7" spans="1:5" x14ac:dyDescent="0.35">
      <c r="A7" s="68"/>
      <c r="B7" s="60"/>
      <c r="C7" s="812" t="s">
        <v>1556</v>
      </c>
      <c r="D7" s="812"/>
      <c r="E7" s="812"/>
    </row>
    <row r="8" spans="1:5" x14ac:dyDescent="0.35">
      <c r="A8" s="68"/>
      <c r="B8" s="60"/>
      <c r="C8" s="62"/>
      <c r="D8" s="332"/>
      <c r="E8" s="332"/>
    </row>
    <row r="9" spans="1:5" x14ac:dyDescent="0.35">
      <c r="A9" s="68"/>
      <c r="B9" s="60"/>
      <c r="C9" s="813" t="s">
        <v>1557</v>
      </c>
      <c r="D9" s="813"/>
      <c r="E9" s="813"/>
    </row>
    <row r="10" spans="1:5" x14ac:dyDescent="0.35">
      <c r="A10" s="68"/>
      <c r="B10" s="60"/>
      <c r="C10" s="62"/>
      <c r="D10" s="332"/>
      <c r="E10" s="332"/>
    </row>
    <row r="11" spans="1:5" x14ac:dyDescent="0.35">
      <c r="A11" s="68"/>
      <c r="B11" s="60"/>
      <c r="C11" s="62"/>
      <c r="D11" s="332"/>
      <c r="E11" s="332"/>
    </row>
    <row r="12" spans="1:5" x14ac:dyDescent="0.35">
      <c r="A12" s="68"/>
      <c r="B12" s="60"/>
      <c r="C12" s="62"/>
      <c r="D12" s="332"/>
      <c r="E12" s="332"/>
    </row>
    <row r="13" spans="1:5" x14ac:dyDescent="0.35">
      <c r="A13" s="68"/>
      <c r="B13" s="60"/>
      <c r="C13" s="62"/>
      <c r="D13" s="332"/>
      <c r="E13" s="332"/>
    </row>
    <row r="14" spans="1:5" x14ac:dyDescent="0.35">
      <c r="A14" s="68"/>
      <c r="B14" s="60"/>
      <c r="C14" s="62"/>
      <c r="D14" s="332"/>
      <c r="E14" s="332"/>
    </row>
    <row r="15" spans="1:5" x14ac:dyDescent="0.35">
      <c r="A15" s="68"/>
      <c r="B15" s="60"/>
      <c r="C15" s="62"/>
      <c r="D15" s="332"/>
      <c r="E15" s="332"/>
    </row>
    <row r="16" spans="1:5" x14ac:dyDescent="0.35">
      <c r="A16" s="68"/>
      <c r="B16" s="60"/>
      <c r="C16" s="62"/>
      <c r="D16" s="332"/>
      <c r="E16" s="332"/>
    </row>
    <row r="17" spans="1:5" x14ac:dyDescent="0.35">
      <c r="A17" s="68"/>
      <c r="B17" s="60"/>
      <c r="C17" s="62"/>
      <c r="D17" s="332"/>
      <c r="E17" s="332"/>
    </row>
    <row r="18" spans="1:5" x14ac:dyDescent="0.35">
      <c r="A18" s="68"/>
      <c r="B18" s="60"/>
      <c r="C18" s="62"/>
      <c r="D18" s="79"/>
      <c r="E18" s="80"/>
    </row>
    <row r="19" spans="1:5" x14ac:dyDescent="0.35">
      <c r="A19" s="68"/>
      <c r="B19" s="60"/>
      <c r="C19" s="62"/>
      <c r="D19" s="81"/>
      <c r="E19" s="82"/>
    </row>
    <row r="20" spans="1:5" x14ac:dyDescent="0.35">
      <c r="A20" s="68"/>
      <c r="B20" s="60"/>
      <c r="C20" s="62"/>
      <c r="D20" s="81"/>
      <c r="E20" s="82"/>
    </row>
    <row r="21" spans="1:5" x14ac:dyDescent="0.35">
      <c r="A21" s="68"/>
      <c r="B21" s="60"/>
      <c r="C21" s="62"/>
      <c r="D21" s="81"/>
      <c r="E21" s="82"/>
    </row>
    <row r="22" spans="1:5" x14ac:dyDescent="0.35">
      <c r="A22" s="68"/>
      <c r="B22" s="60"/>
      <c r="C22" s="62"/>
      <c r="D22" s="81"/>
      <c r="E22" s="82"/>
    </row>
    <row r="23" spans="1:5" x14ac:dyDescent="0.35">
      <c r="A23" s="68"/>
      <c r="B23" s="60"/>
      <c r="C23" s="62"/>
      <c r="D23" s="81"/>
      <c r="E23" s="82"/>
    </row>
    <row r="24" spans="1:5" x14ac:dyDescent="0.35">
      <c r="A24" s="68"/>
      <c r="B24" s="60"/>
      <c r="C24" s="62"/>
      <c r="D24" s="81"/>
      <c r="E24" s="332"/>
    </row>
    <row r="25" spans="1:5" x14ac:dyDescent="0.35">
      <c r="A25" s="68"/>
      <c r="B25" s="60"/>
      <c r="C25" s="79"/>
      <c r="D25" s="79"/>
      <c r="E25" s="79"/>
    </row>
    <row r="26" spans="1:5" x14ac:dyDescent="0.35">
      <c r="A26" s="68"/>
      <c r="B26" s="60"/>
      <c r="C26" s="83"/>
      <c r="D26" s="83"/>
      <c r="E26" s="83"/>
    </row>
    <row r="27" spans="1:5" x14ac:dyDescent="0.35">
      <c r="C27" s="83"/>
      <c r="D27" s="83"/>
      <c r="E27" s="83"/>
    </row>
    <row r="28" spans="1:5" x14ac:dyDescent="0.35">
      <c r="C28" s="83"/>
      <c r="D28" s="83"/>
      <c r="E28" s="83"/>
    </row>
    <row r="29" spans="1:5" x14ac:dyDescent="0.35">
      <c r="C29" s="83"/>
      <c r="D29" s="83"/>
      <c r="E29" s="83"/>
    </row>
    <row r="30" spans="1:5" x14ac:dyDescent="0.35">
      <c r="C30" s="83"/>
      <c r="D30" s="83"/>
      <c r="E30" s="83"/>
    </row>
    <row r="31" spans="1:5" x14ac:dyDescent="0.35">
      <c r="C31" s="83"/>
      <c r="D31" s="83"/>
      <c r="E31" s="83"/>
    </row>
    <row r="32" spans="1:5" x14ac:dyDescent="0.35">
      <c r="A32" s="68"/>
      <c r="B32" s="60"/>
      <c r="C32" s="62"/>
      <c r="D32" s="81"/>
      <c r="E32" s="332"/>
    </row>
    <row r="33" spans="1:5" x14ac:dyDescent="0.35">
      <c r="A33" s="68"/>
      <c r="B33" s="60"/>
      <c r="C33" s="84"/>
      <c r="D33" s="79"/>
      <c r="E33" s="79"/>
    </row>
    <row r="34" spans="1:5" x14ac:dyDescent="0.35">
      <c r="A34" s="68"/>
      <c r="B34" s="60"/>
      <c r="C34" s="83"/>
      <c r="D34" s="83"/>
      <c r="E34" s="83"/>
    </row>
    <row r="35" spans="1:5" x14ac:dyDescent="0.35">
      <c r="C35" s="83"/>
      <c r="D35" s="83"/>
      <c r="E35" s="83"/>
    </row>
    <row r="36" spans="1:5" x14ac:dyDescent="0.35">
      <c r="C36" s="83"/>
      <c r="D36" s="83"/>
      <c r="E36" s="83"/>
    </row>
    <row r="37" spans="1:5" x14ac:dyDescent="0.35">
      <c r="C37" s="83"/>
      <c r="D37" s="83"/>
      <c r="E37" s="83"/>
    </row>
    <row r="38" spans="1:5" x14ac:dyDescent="0.35">
      <c r="C38" s="83"/>
      <c r="D38" s="83"/>
      <c r="E38" s="83"/>
    </row>
    <row r="39" spans="1:5" x14ac:dyDescent="0.35">
      <c r="C39" s="83"/>
      <c r="D39" s="83"/>
      <c r="E39" s="83"/>
    </row>
    <row r="40" spans="1:5" x14ac:dyDescent="0.35">
      <c r="C40" s="85"/>
      <c r="D40" s="79"/>
      <c r="E40" s="85"/>
    </row>
    <row r="41" spans="1:5" x14ac:dyDescent="0.35">
      <c r="D41" s="86"/>
    </row>
    <row r="42" spans="1:5" x14ac:dyDescent="0.35">
      <c r="D42" s="86"/>
    </row>
    <row r="43" spans="1:5" x14ac:dyDescent="0.35">
      <c r="D43" s="86"/>
    </row>
    <row r="44" spans="1:5" x14ac:dyDescent="0.35">
      <c r="D44" s="86"/>
    </row>
    <row r="45" spans="1:5" x14ac:dyDescent="0.35">
      <c r="D45" s="86"/>
    </row>
  </sheetData>
  <sheetProtection algorithmName="SHA-512" hashValue="/anKGJCLkKN9KvvtpbfBfxKXDHgkmnkpbeqJ7NTgIcCAqQrTICDlwt+D5Was9/IL0hnuxssNQupbj5GmSJsp5w==" saltValue="NdE4Mei+Eh6/w6drUIFyKw==" spinCount="100000" sheet="1" objects="1" scenarios="1"/>
  <mergeCells count="4">
    <mergeCell ref="C4:E4"/>
    <mergeCell ref="C7:E7"/>
    <mergeCell ref="C9:E9"/>
    <mergeCell ref="A1:D1"/>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E62"/>
  <sheetViews>
    <sheetView view="pageBreakPreview" zoomScaleNormal="100" zoomScaleSheetLayoutView="100" workbookViewId="0">
      <selection activeCell="C50" sqref="C50"/>
    </sheetView>
  </sheetViews>
  <sheetFormatPr defaultRowHeight="14.5" x14ac:dyDescent="0.35"/>
  <cols>
    <col min="1" max="1" width="4" style="96" customWidth="1"/>
    <col min="2" max="2" width="25.453125" style="96" customWidth="1"/>
    <col min="3" max="3" width="53.54296875" style="96" customWidth="1"/>
    <col min="4" max="4" width="19.453125" style="96" customWidth="1"/>
    <col min="5" max="5" width="4" style="96" customWidth="1"/>
  </cols>
  <sheetData>
    <row r="1" spans="1:5" x14ac:dyDescent="0.35">
      <c r="A1" s="710" t="str">
        <f>Contents!A2</f>
        <v>DJA 2023 0208 - ORE Test Rig Enabling</v>
      </c>
      <c r="B1" s="710"/>
      <c r="C1" s="710"/>
      <c r="D1" s="87"/>
      <c r="E1" s="88"/>
    </row>
    <row r="2" spans="1:5" x14ac:dyDescent="0.35">
      <c r="A2" s="129"/>
      <c r="B2" s="22"/>
      <c r="C2" s="87"/>
      <c r="D2" s="87"/>
      <c r="E2" s="88"/>
    </row>
    <row r="3" spans="1:5" x14ac:dyDescent="0.35">
      <c r="A3" s="89"/>
      <c r="B3" s="820" t="s">
        <v>1538</v>
      </c>
      <c r="C3" s="820"/>
      <c r="D3" s="820"/>
      <c r="E3" s="88"/>
    </row>
    <row r="4" spans="1:5" x14ac:dyDescent="0.35">
      <c r="A4" s="89"/>
      <c r="B4" s="333"/>
      <c r="C4" s="333"/>
      <c r="D4" s="333"/>
      <c r="E4" s="88"/>
    </row>
    <row r="5" spans="1:5" x14ac:dyDescent="0.35">
      <c r="A5" s="89"/>
      <c r="B5" s="821" t="s">
        <v>1558</v>
      </c>
      <c r="C5" s="821"/>
      <c r="D5" s="821"/>
      <c r="E5" s="88"/>
    </row>
    <row r="6" spans="1:5" x14ac:dyDescent="0.35">
      <c r="A6" s="89"/>
      <c r="B6" s="90"/>
      <c r="C6" s="333"/>
      <c r="D6" s="333"/>
      <c r="E6" s="88"/>
    </row>
    <row r="7" spans="1:5" x14ac:dyDescent="0.35">
      <c r="A7" s="89"/>
      <c r="B7" s="820" t="s">
        <v>1559</v>
      </c>
      <c r="C7" s="820"/>
      <c r="D7" s="820"/>
      <c r="E7" s="88"/>
    </row>
    <row r="8" spans="1:5" x14ac:dyDescent="0.35">
      <c r="A8" s="89"/>
      <c r="B8" s="90"/>
      <c r="C8" s="333"/>
      <c r="D8" s="333"/>
      <c r="E8" s="88"/>
    </row>
    <row r="9" spans="1:5" x14ac:dyDescent="0.35">
      <c r="A9" s="89"/>
      <c r="B9" s="820" t="s">
        <v>1560</v>
      </c>
      <c r="C9" s="820"/>
      <c r="D9" s="820"/>
      <c r="E9" s="88"/>
    </row>
    <row r="10" spans="1:5" x14ac:dyDescent="0.35">
      <c r="A10" s="89"/>
      <c r="B10" s="333"/>
      <c r="C10" s="333"/>
      <c r="D10" s="333"/>
      <c r="E10" s="88"/>
    </row>
    <row r="11" spans="1:5" x14ac:dyDescent="0.35">
      <c r="A11" s="89"/>
      <c r="B11" s="822" t="s">
        <v>1561</v>
      </c>
      <c r="C11" s="823"/>
      <c r="D11" s="824"/>
      <c r="E11" s="88"/>
    </row>
    <row r="12" spans="1:5" ht="33" customHeight="1" x14ac:dyDescent="0.35">
      <c r="A12" s="89"/>
      <c r="B12" s="457" t="s">
        <v>1562</v>
      </c>
      <c r="C12" s="92" t="s">
        <v>1563</v>
      </c>
      <c r="D12" s="92" t="s">
        <v>1564</v>
      </c>
      <c r="E12" s="88"/>
    </row>
    <row r="13" spans="1:5" x14ac:dyDescent="0.35">
      <c r="A13" s="89"/>
      <c r="B13" s="91"/>
      <c r="C13" s="92"/>
      <c r="D13" s="92"/>
      <c r="E13" s="88"/>
    </row>
    <row r="14" spans="1:5" s="65" customFormat="1" ht="18" customHeight="1" x14ac:dyDescent="0.35">
      <c r="A14" s="133"/>
      <c r="B14" s="458" t="s">
        <v>1565</v>
      </c>
      <c r="C14" s="134" t="s">
        <v>1566</v>
      </c>
      <c r="D14" s="135" t="s">
        <v>1567</v>
      </c>
      <c r="E14" s="136"/>
    </row>
    <row r="15" spans="1:5" x14ac:dyDescent="0.35">
      <c r="A15" s="89"/>
      <c r="B15" s="459" t="s">
        <v>1568</v>
      </c>
      <c r="C15" s="93" t="s">
        <v>1569</v>
      </c>
      <c r="D15" s="119" t="s">
        <v>1570</v>
      </c>
      <c r="E15" s="88"/>
    </row>
    <row r="16" spans="1:5" x14ac:dyDescent="0.35">
      <c r="A16" s="89"/>
      <c r="B16" s="459" t="s">
        <v>1571</v>
      </c>
      <c r="C16" s="93" t="s">
        <v>1572</v>
      </c>
      <c r="D16" s="119" t="s">
        <v>1573</v>
      </c>
      <c r="E16" s="88"/>
    </row>
    <row r="17" spans="1:5" x14ac:dyDescent="0.35">
      <c r="A17" s="89"/>
      <c r="B17" s="459" t="s">
        <v>1574</v>
      </c>
      <c r="C17" s="93" t="s">
        <v>1575</v>
      </c>
      <c r="D17" s="119" t="s">
        <v>1576</v>
      </c>
      <c r="E17" s="88"/>
    </row>
    <row r="18" spans="1:5" x14ac:dyDescent="0.35">
      <c r="A18" s="89"/>
      <c r="B18" s="459" t="s">
        <v>1577</v>
      </c>
      <c r="C18" s="93" t="s">
        <v>1578</v>
      </c>
      <c r="D18" s="119" t="s">
        <v>1576</v>
      </c>
      <c r="E18" s="88"/>
    </row>
    <row r="19" spans="1:5" x14ac:dyDescent="0.35">
      <c r="A19" s="89"/>
      <c r="B19" s="459" t="s">
        <v>1579</v>
      </c>
      <c r="C19" s="93" t="s">
        <v>1580</v>
      </c>
      <c r="D19" s="119" t="s">
        <v>1570</v>
      </c>
      <c r="E19" s="88"/>
    </row>
    <row r="20" spans="1:5" x14ac:dyDescent="0.35">
      <c r="A20" s="89"/>
      <c r="B20" s="459" t="s">
        <v>1581</v>
      </c>
      <c r="C20" s="93" t="s">
        <v>1582</v>
      </c>
      <c r="D20" s="119" t="s">
        <v>1583</v>
      </c>
      <c r="E20" s="88"/>
    </row>
    <row r="21" spans="1:5" ht="14.25" customHeight="1" x14ac:dyDescent="0.35">
      <c r="A21" s="89"/>
      <c r="B21" s="459" t="s">
        <v>1584</v>
      </c>
      <c r="C21" s="93" t="s">
        <v>1585</v>
      </c>
      <c r="D21" s="119" t="s">
        <v>1567</v>
      </c>
      <c r="E21" s="88"/>
    </row>
    <row r="22" spans="1:5" ht="14.25" customHeight="1" x14ac:dyDescent="0.35">
      <c r="A22" s="89"/>
      <c r="B22" s="459" t="s">
        <v>1586</v>
      </c>
      <c r="C22" s="93" t="s">
        <v>1587</v>
      </c>
      <c r="D22" s="119" t="s">
        <v>1567</v>
      </c>
      <c r="E22" s="88"/>
    </row>
    <row r="23" spans="1:5" x14ac:dyDescent="0.35">
      <c r="A23" s="89"/>
      <c r="B23" s="459" t="s">
        <v>1588</v>
      </c>
      <c r="C23" s="93" t="s">
        <v>1589</v>
      </c>
      <c r="D23" s="119" t="s">
        <v>1570</v>
      </c>
      <c r="E23" s="88"/>
    </row>
    <row r="24" spans="1:5" x14ac:dyDescent="0.35">
      <c r="A24" s="89"/>
      <c r="B24" s="459" t="s">
        <v>1590</v>
      </c>
      <c r="C24" s="93" t="s">
        <v>1591</v>
      </c>
      <c r="D24" s="119" t="s">
        <v>1592</v>
      </c>
      <c r="E24" s="88"/>
    </row>
    <row r="25" spans="1:5" x14ac:dyDescent="0.35">
      <c r="A25" s="89"/>
      <c r="B25" s="93"/>
      <c r="C25" s="93"/>
      <c r="D25" s="119"/>
      <c r="E25" s="88"/>
    </row>
    <row r="26" spans="1:5" ht="26" x14ac:dyDescent="0.35">
      <c r="A26" s="89"/>
      <c r="B26" s="457" t="s">
        <v>1593</v>
      </c>
      <c r="C26" s="93"/>
      <c r="D26" s="119"/>
      <c r="E26" s="88"/>
    </row>
    <row r="27" spans="1:5" x14ac:dyDescent="0.35">
      <c r="A27" s="89"/>
      <c r="B27" s="93"/>
      <c r="C27" s="93"/>
      <c r="D27" s="119"/>
      <c r="E27" s="88"/>
    </row>
    <row r="28" spans="1:5" x14ac:dyDescent="0.35">
      <c r="A28" s="89"/>
      <c r="B28" s="459" t="s">
        <v>1565</v>
      </c>
      <c r="C28" s="93" t="s">
        <v>1594</v>
      </c>
      <c r="D28" s="119" t="s">
        <v>1595</v>
      </c>
      <c r="E28" s="88"/>
    </row>
    <row r="29" spans="1:5" x14ac:dyDescent="0.35">
      <c r="A29" s="89"/>
      <c r="B29" s="459"/>
      <c r="C29" s="93"/>
      <c r="D29" s="119"/>
      <c r="E29" s="88"/>
    </row>
    <row r="30" spans="1:5" x14ac:dyDescent="0.35">
      <c r="A30" s="89"/>
      <c r="B30" s="93"/>
      <c r="C30" s="93"/>
      <c r="D30" s="95"/>
      <c r="E30" s="88"/>
    </row>
    <row r="31" spans="1:5" x14ac:dyDescent="0.35">
      <c r="A31" s="89"/>
      <c r="B31" s="822" t="s">
        <v>1596</v>
      </c>
      <c r="C31" s="823"/>
      <c r="D31" s="824"/>
      <c r="E31" s="88"/>
    </row>
    <row r="32" spans="1:5" ht="30.75" customHeight="1" x14ac:dyDescent="0.35">
      <c r="A32" s="89"/>
      <c r="B32" s="91" t="s">
        <v>1597</v>
      </c>
      <c r="C32" s="92"/>
      <c r="D32" s="92"/>
      <c r="E32" s="88"/>
    </row>
    <row r="33" spans="1:5" x14ac:dyDescent="0.35">
      <c r="A33" s="89"/>
      <c r="B33" s="93"/>
      <c r="C33" s="93"/>
      <c r="D33" s="94"/>
      <c r="E33" s="88"/>
    </row>
    <row r="34" spans="1:5" x14ac:dyDescent="0.35">
      <c r="A34" s="89"/>
      <c r="B34" s="459" t="s">
        <v>1598</v>
      </c>
      <c r="C34" s="93" t="s">
        <v>1599</v>
      </c>
      <c r="D34" s="94" t="s">
        <v>1600</v>
      </c>
      <c r="E34" s="88"/>
    </row>
    <row r="35" spans="1:5" x14ac:dyDescent="0.35">
      <c r="A35" s="89"/>
      <c r="B35" s="93"/>
      <c r="C35" s="93"/>
      <c r="D35" s="94"/>
      <c r="E35" s="88"/>
    </row>
    <row r="36" spans="1:5" x14ac:dyDescent="0.35">
      <c r="A36" s="89"/>
      <c r="B36" s="93"/>
      <c r="C36" s="93"/>
      <c r="D36" s="94"/>
      <c r="E36" s="88"/>
    </row>
    <row r="37" spans="1:5" x14ac:dyDescent="0.35">
      <c r="A37" s="89"/>
      <c r="B37" s="93"/>
      <c r="C37" s="93"/>
      <c r="D37" s="94"/>
      <c r="E37" s="88"/>
    </row>
    <row r="38" spans="1:5" x14ac:dyDescent="0.35">
      <c r="A38" s="89"/>
      <c r="B38" s="93"/>
      <c r="C38" s="93"/>
      <c r="D38" s="94"/>
      <c r="E38" s="88"/>
    </row>
    <row r="39" spans="1:5" x14ac:dyDescent="0.35">
      <c r="A39" s="89"/>
      <c r="B39" s="93"/>
      <c r="C39" s="93"/>
      <c r="D39" s="94"/>
      <c r="E39" s="88"/>
    </row>
    <row r="40" spans="1:5" x14ac:dyDescent="0.35">
      <c r="A40" s="89"/>
      <c r="B40" s="93"/>
      <c r="C40" s="93"/>
      <c r="D40" s="94"/>
      <c r="E40" s="88"/>
    </row>
    <row r="41" spans="1:5" x14ac:dyDescent="0.35">
      <c r="A41" s="89"/>
      <c r="B41" s="93"/>
      <c r="C41" s="93"/>
      <c r="D41" s="94"/>
      <c r="E41" s="88"/>
    </row>
    <row r="42" spans="1:5" x14ac:dyDescent="0.35">
      <c r="A42" s="214"/>
      <c r="B42" s="213"/>
      <c r="C42" s="213"/>
      <c r="D42" s="212"/>
      <c r="E42" s="88"/>
    </row>
    <row r="43" spans="1:5" x14ac:dyDescent="0.35">
      <c r="A43" s="89"/>
      <c r="B43" s="814"/>
      <c r="C43" s="815"/>
      <c r="D43" s="816"/>
      <c r="E43" s="88"/>
    </row>
    <row r="44" spans="1:5" x14ac:dyDescent="0.35">
      <c r="B44" s="817" t="s">
        <v>167</v>
      </c>
      <c r="C44" s="818"/>
      <c r="D44" s="819"/>
    </row>
    <row r="45" spans="1:5" x14ac:dyDescent="0.35">
      <c r="B45" s="93"/>
      <c r="C45" s="697"/>
      <c r="D45" s="697"/>
    </row>
    <row r="46" spans="1:5" ht="26" x14ac:dyDescent="0.35">
      <c r="B46" s="94" t="s">
        <v>1601</v>
      </c>
      <c r="C46" s="94" t="s">
        <v>1602</v>
      </c>
      <c r="D46" s="135" t="s">
        <v>1603</v>
      </c>
    </row>
    <row r="47" spans="1:5" x14ac:dyDescent="0.35">
      <c r="B47" s="697"/>
      <c r="C47" s="94"/>
      <c r="D47" s="697"/>
    </row>
    <row r="48" spans="1:5" x14ac:dyDescent="0.35">
      <c r="B48" s="94" t="s">
        <v>1604</v>
      </c>
      <c r="C48" s="94" t="s">
        <v>1605</v>
      </c>
      <c r="D48" s="699" t="s">
        <v>1606</v>
      </c>
    </row>
    <row r="49" spans="2:4" x14ac:dyDescent="0.35">
      <c r="B49" s="697"/>
      <c r="C49" s="95"/>
      <c r="D49" s="697"/>
    </row>
    <row r="50" spans="2:4" ht="26" x14ac:dyDescent="0.35">
      <c r="B50" s="94" t="s">
        <v>1607</v>
      </c>
      <c r="C50" s="94" t="s">
        <v>1608</v>
      </c>
      <c r="D50" s="94" t="s">
        <v>1609</v>
      </c>
    </row>
    <row r="51" spans="2:4" x14ac:dyDescent="0.35">
      <c r="B51" s="697"/>
      <c r="C51" s="95"/>
      <c r="D51" s="697"/>
    </row>
    <row r="52" spans="2:4" x14ac:dyDescent="0.35">
      <c r="B52" s="697"/>
      <c r="C52" s="95"/>
      <c r="D52" s="697"/>
    </row>
    <row r="53" spans="2:4" x14ac:dyDescent="0.35">
      <c r="B53" s="697"/>
      <c r="C53" s="95"/>
      <c r="D53" s="697"/>
    </row>
    <row r="54" spans="2:4" x14ac:dyDescent="0.35">
      <c r="B54" s="697"/>
      <c r="C54" s="95"/>
      <c r="D54" s="697"/>
    </row>
    <row r="55" spans="2:4" x14ac:dyDescent="0.35">
      <c r="B55" s="697"/>
      <c r="C55" s="95"/>
      <c r="D55" s="697"/>
    </row>
    <row r="56" spans="2:4" x14ac:dyDescent="0.35">
      <c r="B56" s="697"/>
      <c r="C56" s="95"/>
      <c r="D56" s="697"/>
    </row>
    <row r="57" spans="2:4" x14ac:dyDescent="0.35">
      <c r="B57" s="697"/>
      <c r="C57" s="95"/>
      <c r="D57" s="697"/>
    </row>
    <row r="58" spans="2:4" x14ac:dyDescent="0.35">
      <c r="B58" s="697"/>
      <c r="C58" s="95"/>
      <c r="D58" s="697"/>
    </row>
    <row r="59" spans="2:4" x14ac:dyDescent="0.35">
      <c r="B59" s="697"/>
      <c r="C59" s="95"/>
      <c r="D59" s="697"/>
    </row>
    <row r="60" spans="2:4" x14ac:dyDescent="0.35">
      <c r="B60" s="698"/>
      <c r="C60" s="698"/>
      <c r="D60" s="698"/>
    </row>
    <row r="61" spans="2:4" x14ac:dyDescent="0.35">
      <c r="C61" s="97"/>
    </row>
    <row r="62" spans="2:4" x14ac:dyDescent="0.35">
      <c r="C62" s="97"/>
    </row>
  </sheetData>
  <sheetProtection algorithmName="SHA-512" hashValue="7qU/djCvupzIANm05Ez9FJNT37sh9vT2ssEIb0dsUccanX79+b5ToNKEkVJwBMiyunoJ6k2aTzo9AssnurHwEg==" saltValue="9qCn06GVpg9t9OKjU7kqtw==" spinCount="100000" sheet="1" objects="1" scenarios="1"/>
  <mergeCells count="9">
    <mergeCell ref="A1:C1"/>
    <mergeCell ref="B43:D43"/>
    <mergeCell ref="B44:D44"/>
    <mergeCell ref="B3:D3"/>
    <mergeCell ref="B5:D5"/>
    <mergeCell ref="B7:D7"/>
    <mergeCell ref="B9:D9"/>
    <mergeCell ref="B11:D11"/>
    <mergeCell ref="B31:D31"/>
  </mergeCells>
  <pageMargins left="0.7" right="0.7" top="0.75" bottom="0.75" header="0.3" footer="0.3"/>
  <pageSetup paperSize="9" scale="78"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2:E46"/>
  <sheetViews>
    <sheetView view="pageBreakPreview" zoomScale="106" zoomScaleNormal="100" zoomScaleSheetLayoutView="106" workbookViewId="0">
      <selection activeCell="D21" sqref="D21"/>
    </sheetView>
  </sheetViews>
  <sheetFormatPr defaultColWidth="9.1796875" defaultRowHeight="14" x14ac:dyDescent="0.3"/>
  <cols>
    <col min="1" max="1" width="2.54296875" style="48" customWidth="1"/>
    <col min="2" max="3" width="21.453125" style="48" customWidth="1"/>
    <col min="4" max="4" width="33.1796875" style="48" customWidth="1"/>
    <col min="5" max="5" width="3.7265625" style="48" customWidth="1"/>
    <col min="6" max="16384" width="9.1796875" style="48"/>
  </cols>
  <sheetData>
    <row r="2" spans="1:5" x14ac:dyDescent="0.3">
      <c r="A2" s="129"/>
      <c r="B2" s="710" t="str">
        <f>Contents!A2</f>
        <v>DJA 2023 0208 - ORE Test Rig Enabling</v>
      </c>
      <c r="C2" s="710"/>
      <c r="D2" s="710"/>
      <c r="E2" s="710"/>
    </row>
    <row r="3" spans="1:5" x14ac:dyDescent="0.3">
      <c r="A3" s="54"/>
      <c r="B3" s="61"/>
      <c r="C3" s="55"/>
      <c r="D3" s="55"/>
    </row>
    <row r="4" spans="1:5" x14ac:dyDescent="0.3">
      <c r="A4" s="54"/>
      <c r="B4" s="61"/>
      <c r="C4" s="55"/>
      <c r="D4" s="55"/>
    </row>
    <row r="5" spans="1:5" x14ac:dyDescent="0.3">
      <c r="A5" s="54"/>
      <c r="B5" s="826" t="s">
        <v>1538</v>
      </c>
      <c r="C5" s="826"/>
      <c r="D5" s="826"/>
    </row>
    <row r="6" spans="1:5" x14ac:dyDescent="0.3">
      <c r="A6" s="54"/>
      <c r="B6" s="61"/>
      <c r="C6" s="331" t="s">
        <v>1610</v>
      </c>
      <c r="D6" s="101"/>
    </row>
    <row r="7" spans="1:5" x14ac:dyDescent="0.3">
      <c r="A7" s="54"/>
      <c r="B7" s="61"/>
      <c r="C7" s="70"/>
      <c r="D7" s="70"/>
    </row>
    <row r="8" spans="1:5" x14ac:dyDescent="0.3">
      <c r="A8" s="54"/>
      <c r="B8" s="826" t="s">
        <v>1611</v>
      </c>
      <c r="C8" s="826"/>
      <c r="D8" s="826"/>
    </row>
    <row r="9" spans="1:5" x14ac:dyDescent="0.3">
      <c r="A9" s="54"/>
      <c r="B9" s="61"/>
      <c r="C9" s="70"/>
      <c r="D9" s="70"/>
    </row>
    <row r="10" spans="1:5" x14ac:dyDescent="0.3">
      <c r="A10" s="54"/>
      <c r="B10" s="810" t="s">
        <v>1612</v>
      </c>
      <c r="C10" s="810"/>
      <c r="D10" s="810"/>
    </row>
    <row r="11" spans="1:5" x14ac:dyDescent="0.3">
      <c r="A11" s="54"/>
      <c r="B11" s="61"/>
      <c r="C11" s="70"/>
      <c r="D11" s="70"/>
    </row>
    <row r="12" spans="1:5" x14ac:dyDescent="0.3">
      <c r="A12" s="54"/>
      <c r="B12" s="717" t="s">
        <v>1613</v>
      </c>
      <c r="C12" s="717"/>
      <c r="D12" s="687" t="s">
        <v>643</v>
      </c>
    </row>
    <row r="13" spans="1:5" x14ac:dyDescent="0.3">
      <c r="A13" s="54"/>
      <c r="B13" s="717" t="s">
        <v>1614</v>
      </c>
      <c r="C13" s="717"/>
      <c r="D13" s="687" t="s">
        <v>643</v>
      </c>
    </row>
    <row r="14" spans="1:5" x14ac:dyDescent="0.3">
      <c r="A14" s="54"/>
      <c r="B14" s="717" t="s">
        <v>1615</v>
      </c>
      <c r="C14" s="717"/>
      <c r="D14" s="687" t="s">
        <v>643</v>
      </c>
    </row>
    <row r="15" spans="1:5" x14ac:dyDescent="0.3">
      <c r="A15" s="54"/>
      <c r="B15" s="717" t="s">
        <v>1616</v>
      </c>
      <c r="C15" s="717"/>
      <c r="D15" s="687" t="s">
        <v>643</v>
      </c>
    </row>
    <row r="16" spans="1:5" x14ac:dyDescent="0.3">
      <c r="A16" s="54"/>
      <c r="B16" s="717" t="s">
        <v>1617</v>
      </c>
      <c r="C16" s="717"/>
      <c r="D16" s="687" t="s">
        <v>643</v>
      </c>
    </row>
    <row r="17" spans="1:4" x14ac:dyDescent="0.3">
      <c r="A17" s="54"/>
      <c r="B17" s="717"/>
      <c r="C17" s="717"/>
      <c r="D17" s="70"/>
    </row>
    <row r="18" spans="1:4" x14ac:dyDescent="0.3">
      <c r="A18" s="54"/>
      <c r="B18" s="717"/>
      <c r="C18" s="717"/>
      <c r="D18" s="70"/>
    </row>
    <row r="19" spans="1:4" x14ac:dyDescent="0.3">
      <c r="A19" s="54"/>
      <c r="B19" s="825" t="s">
        <v>1618</v>
      </c>
      <c r="C19" s="825"/>
      <c r="D19" s="74"/>
    </row>
    <row r="20" spans="1:4" x14ac:dyDescent="0.3">
      <c r="A20" s="54"/>
      <c r="B20" s="61"/>
      <c r="C20" s="331"/>
      <c r="D20" s="211"/>
    </row>
    <row r="21" spans="1:4" ht="28" x14ac:dyDescent="0.3">
      <c r="A21" s="54"/>
      <c r="B21" s="61" t="s">
        <v>1618</v>
      </c>
      <c r="C21" s="331"/>
      <c r="D21" s="76" t="s">
        <v>1619</v>
      </c>
    </row>
    <row r="22" spans="1:4" x14ac:dyDescent="0.3">
      <c r="A22" s="54"/>
      <c r="B22" s="61"/>
      <c r="C22" s="331"/>
      <c r="D22" s="211"/>
    </row>
    <row r="23" spans="1:4" ht="28" x14ac:dyDescent="0.3">
      <c r="A23" s="54"/>
      <c r="B23" s="61" t="s">
        <v>1620</v>
      </c>
      <c r="C23" s="331"/>
      <c r="D23" s="76" t="s">
        <v>1621</v>
      </c>
    </row>
    <row r="24" spans="1:4" x14ac:dyDescent="0.3">
      <c r="A24" s="54"/>
      <c r="B24" s="61"/>
      <c r="C24" s="331"/>
      <c r="D24" s="211"/>
    </row>
    <row r="25" spans="1:4" x14ac:dyDescent="0.3">
      <c r="A25" s="54"/>
      <c r="B25" s="61"/>
      <c r="C25" s="331"/>
      <c r="D25" s="70"/>
    </row>
    <row r="26" spans="1:4" x14ac:dyDescent="0.3">
      <c r="A26" s="54"/>
      <c r="B26" s="73"/>
      <c r="C26" s="73"/>
      <c r="D26" s="73"/>
    </row>
    <row r="27" spans="1:4" x14ac:dyDescent="0.3">
      <c r="A27" s="54"/>
      <c r="B27" s="98"/>
      <c r="C27" s="98"/>
      <c r="D27" s="98"/>
    </row>
    <row r="28" spans="1:4" x14ac:dyDescent="0.3">
      <c r="B28" s="98"/>
      <c r="C28" s="98"/>
      <c r="D28" s="98"/>
    </row>
    <row r="29" spans="1:4" x14ac:dyDescent="0.3">
      <c r="B29" s="98"/>
      <c r="C29" s="98"/>
      <c r="D29" s="98"/>
    </row>
    <row r="30" spans="1:4" x14ac:dyDescent="0.3">
      <c r="B30" s="98"/>
      <c r="C30" s="98"/>
      <c r="D30" s="98"/>
    </row>
    <row r="31" spans="1:4" x14ac:dyDescent="0.3">
      <c r="B31" s="98"/>
      <c r="C31" s="98"/>
      <c r="D31" s="98"/>
    </row>
    <row r="32" spans="1:4" x14ac:dyDescent="0.3">
      <c r="B32" s="98"/>
      <c r="C32" s="98"/>
      <c r="D32" s="98"/>
    </row>
    <row r="33" spans="1:4" x14ac:dyDescent="0.3">
      <c r="A33" s="54"/>
      <c r="B33" s="61"/>
      <c r="C33" s="331"/>
      <c r="D33" s="70"/>
    </row>
    <row r="34" spans="1:4" x14ac:dyDescent="0.3">
      <c r="A34" s="54"/>
      <c r="B34" s="102"/>
      <c r="C34" s="73"/>
      <c r="D34" s="73"/>
    </row>
    <row r="35" spans="1:4" x14ac:dyDescent="0.3">
      <c r="A35" s="54"/>
      <c r="B35" s="98"/>
      <c r="C35" s="98"/>
      <c r="D35" s="98"/>
    </row>
    <row r="36" spans="1:4" x14ac:dyDescent="0.3">
      <c r="B36" s="98"/>
      <c r="C36" s="98"/>
      <c r="D36" s="98"/>
    </row>
    <row r="37" spans="1:4" x14ac:dyDescent="0.3">
      <c r="B37" s="98"/>
      <c r="C37" s="98"/>
      <c r="D37" s="98"/>
    </row>
    <row r="38" spans="1:4" x14ac:dyDescent="0.3">
      <c r="B38" s="98"/>
      <c r="C38" s="98"/>
      <c r="D38" s="98"/>
    </row>
    <row r="39" spans="1:4" x14ac:dyDescent="0.3">
      <c r="B39" s="98"/>
      <c r="C39" s="98"/>
      <c r="D39" s="98"/>
    </row>
    <row r="40" spans="1:4" x14ac:dyDescent="0.3">
      <c r="B40" s="98"/>
      <c r="C40" s="98"/>
      <c r="D40" s="98"/>
    </row>
    <row r="41" spans="1:4" x14ac:dyDescent="0.3">
      <c r="B41" s="99"/>
      <c r="C41" s="73"/>
      <c r="D41" s="99"/>
    </row>
    <row r="42" spans="1:4" x14ac:dyDescent="0.3">
      <c r="C42" s="100"/>
    </row>
    <row r="43" spans="1:4" x14ac:dyDescent="0.3">
      <c r="C43" s="100"/>
    </row>
    <row r="44" spans="1:4" x14ac:dyDescent="0.3">
      <c r="C44" s="100"/>
    </row>
    <row r="45" spans="1:4" x14ac:dyDescent="0.3">
      <c r="C45" s="100"/>
    </row>
    <row r="46" spans="1:4" x14ac:dyDescent="0.3">
      <c r="C46" s="100"/>
    </row>
  </sheetData>
  <sheetProtection algorithmName="SHA-512" hashValue="8cetXHeLw2q6hZ/RJ8lo5Cb3Qj1Zw1OTihfakpbpW7AvCj4GD5Detk4Q+3werOTJtvHY651RynyuwS/5FmE2/Q==" saltValue="VUD3aRMf7rQQ2Mk1v+gM6Q==" spinCount="100000" sheet="1" objects="1" scenarios="1"/>
  <mergeCells count="12">
    <mergeCell ref="B2:E2"/>
    <mergeCell ref="B19:C19"/>
    <mergeCell ref="B14:C14"/>
    <mergeCell ref="B5:D5"/>
    <mergeCell ref="B8:D8"/>
    <mergeCell ref="B10:D10"/>
    <mergeCell ref="B12:C12"/>
    <mergeCell ref="B13:C13"/>
    <mergeCell ref="B15:C15"/>
    <mergeCell ref="B16:C16"/>
    <mergeCell ref="B17:C17"/>
    <mergeCell ref="B18:C18"/>
  </mergeCells>
  <pageMargins left="0.7" right="0.7" top="0.75" bottom="0.75" header="0.3" footer="0.3"/>
  <pageSetup paperSize="9" scale="9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5583d20d-1fad-47b4-8824-9ca080c09e6e" xsi:nil="true"/>
    <lcf76f155ced4ddcb4097134ff3c332f xmlns="6e449c05-8c01-4e08-a783-17dafd20dab3">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E44EDD450E61154E9CDC33039105EB40" ma:contentTypeVersion="18" ma:contentTypeDescription="Create a new document." ma:contentTypeScope="" ma:versionID="69885b329baa893749310a70c0e50f2d">
  <xsd:schema xmlns:xsd="http://www.w3.org/2001/XMLSchema" xmlns:xs="http://www.w3.org/2001/XMLSchema" xmlns:p="http://schemas.microsoft.com/office/2006/metadata/properties" xmlns:ns2="6e449c05-8c01-4e08-a783-17dafd20dab3" xmlns:ns3="5583d20d-1fad-47b4-8824-9ca080c09e6e" targetNamespace="http://schemas.microsoft.com/office/2006/metadata/properties" ma:root="true" ma:fieldsID="36e2242142428db241398e60082bd87e" ns2:_="" ns3:_="">
    <xsd:import namespace="6e449c05-8c01-4e08-a783-17dafd20dab3"/>
    <xsd:import namespace="5583d20d-1fad-47b4-8824-9ca080c09e6e"/>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DateTaken" minOccurs="0"/>
                <xsd:element ref="ns2:MediaServiceLocation" minOccurs="0"/>
                <xsd:element ref="ns2:MediaServiceOCR" minOccurs="0"/>
                <xsd:element ref="ns2:MediaServiceAutoKeyPoints" minOccurs="0"/>
                <xsd:element ref="ns2:MediaServiceKeyPoints"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e449c05-8c01-4e08-a783-17dafd20dab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3" nillable="true" ma:displayName="MediaServiceDateTaken" ma:hidden="true" ma:internalName="MediaServiceDateTaken"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0c3fe6b2-9805-4098-a026-27399b3b2ff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583d20d-1fad-47b4-8824-9ca080c09e6e"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9f8f0493-2f52-4bfa-9add-42984693eb4c}" ma:internalName="TaxCatchAll" ma:showField="CatchAllData" ma:web="5583d20d-1fad-47b4-8824-9ca080c09e6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6E88BD1-EEFB-4D3E-92E9-EFDAD01C9196}">
  <ds:schemaRefs>
    <ds:schemaRef ds:uri="http://schemas.microsoft.com/sharepoint/v3/contenttype/forms"/>
  </ds:schemaRefs>
</ds:datastoreItem>
</file>

<file path=customXml/itemProps2.xml><?xml version="1.0" encoding="utf-8"?>
<ds:datastoreItem xmlns:ds="http://schemas.openxmlformats.org/officeDocument/2006/customXml" ds:itemID="{1AA5BBD1-1C9D-46DE-B940-F9E6B19246A0}">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89375D5E-C823-45F3-A74E-6304C8086D3C}"/>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18</vt:i4>
      </vt:variant>
      <vt:variant>
        <vt:lpstr>Named Ranges</vt:lpstr>
      </vt:variant>
      <vt:variant>
        <vt:i4>31</vt:i4>
      </vt:variant>
    </vt:vector>
  </HeadingPairs>
  <TitlesOfParts>
    <vt:vector size="49" baseType="lpstr">
      <vt:lpstr>Front Cover</vt:lpstr>
      <vt:lpstr>Contents</vt:lpstr>
      <vt:lpstr>Instructions to Tenderers</vt:lpstr>
      <vt:lpstr>Form of Tender</vt:lpstr>
      <vt:lpstr>Preliminaries Part A</vt:lpstr>
      <vt:lpstr>Appendix A</vt:lpstr>
      <vt:lpstr>Appendix B</vt:lpstr>
      <vt:lpstr>Appendix C</vt:lpstr>
      <vt:lpstr>Appendix D</vt:lpstr>
      <vt:lpstr>Bill No 1 - Prelims</vt:lpstr>
      <vt:lpstr>2 - Enabling Works</vt:lpstr>
      <vt:lpstr>3 - Siteworks</vt:lpstr>
      <vt:lpstr>4 - External Link Stair</vt:lpstr>
      <vt:lpstr>5 - Drainage</vt:lpstr>
      <vt:lpstr>6 - External Services</vt:lpstr>
      <vt:lpstr>Bill No 7 - Dayworks</vt:lpstr>
      <vt:lpstr>Bill No 8- Prov Sums</vt:lpstr>
      <vt:lpstr>Summary</vt:lpstr>
      <vt:lpstr>'Appendix D'!_Toc135747584</vt:lpstr>
      <vt:lpstr>'Appendix D'!_Toc135747585</vt:lpstr>
      <vt:lpstr>'Appendix D'!_Toc135747586</vt:lpstr>
      <vt:lpstr>'Appendix D'!_Toc135747587</vt:lpstr>
      <vt:lpstr>'Appendix D'!_Toc135747588</vt:lpstr>
      <vt:lpstr>'Appendix D'!_Toc135747589</vt:lpstr>
      <vt:lpstr>'Appendix D'!_Toc135747590</vt:lpstr>
      <vt:lpstr>'Appendix D'!_Toc135747591</vt:lpstr>
      <vt:lpstr>'Appendix D'!_Toc135747592</vt:lpstr>
      <vt:lpstr>'Appendix D'!_Toc135747593</vt:lpstr>
      <vt:lpstr>'Appendix D'!_Toc135747594</vt:lpstr>
      <vt:lpstr>'Appendix D'!_Toc135747595</vt:lpstr>
      <vt:lpstr>'Appendix D'!a1052148</vt:lpstr>
      <vt:lpstr>'Appendix D'!main</vt:lpstr>
      <vt:lpstr>'2 - Enabling Works'!Print_Area</vt:lpstr>
      <vt:lpstr>'3 - Siteworks'!Print_Area</vt:lpstr>
      <vt:lpstr>'4 - External Link Stair'!Print_Area</vt:lpstr>
      <vt:lpstr>'5 - Drainage'!Print_Area</vt:lpstr>
      <vt:lpstr>'6 - External Services'!Print_Area</vt:lpstr>
      <vt:lpstr>'Appendix A'!Print_Area</vt:lpstr>
      <vt:lpstr>'Appendix B'!Print_Area</vt:lpstr>
      <vt:lpstr>'Appendix C'!Print_Area</vt:lpstr>
      <vt:lpstr>'Appendix D'!Print_Area</vt:lpstr>
      <vt:lpstr>'Bill No 8- Prov Sums'!Print_Area</vt:lpstr>
      <vt:lpstr>Contents!Print_Area</vt:lpstr>
      <vt:lpstr>'Form of Tender'!Print_Area</vt:lpstr>
      <vt:lpstr>'Front Cover'!Print_Area</vt:lpstr>
      <vt:lpstr>'Instructions to Tenderers'!Print_Area</vt:lpstr>
      <vt:lpstr>'Preliminaries Part A'!Print_Area</vt:lpstr>
      <vt:lpstr>Summary!Print_Area</vt:lpstr>
      <vt:lpstr>Summary!Print_Titles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ORE Test Rig Enabling</dc:title>
  <dc:subject/>
  <dc:creator>David@davidjack-associates.com</dc:creator>
  <cp:keywords>Tender Document November 2025</cp:keywords>
  <dc:description/>
  <cp:lastModifiedBy>Rachel Douglas</cp:lastModifiedBy>
  <cp:revision/>
  <dcterms:created xsi:type="dcterms:W3CDTF">2019-03-20T10:32:16Z</dcterms:created>
  <dcterms:modified xsi:type="dcterms:W3CDTF">2025-11-12T08:56:18Z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0x010100E44EDD450E61154E9CDC33039105EB40</vt:lpwstr>
  </property>
</Properties>
</file>