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K:\Finance and Resources\Finance\Procurement folder\MDP Evaluation Consultant Tender Documents\"/>
    </mc:Choice>
  </mc:AlternateContent>
  <xr:revisionPtr revIDLastSave="0" documentId="13_ncr:1_{D51FF231-6550-42A9-A56C-F2BAEA2D3110}" xr6:coauthVersionLast="47" xr6:coauthVersionMax="47" xr10:uidLastSave="{00000000-0000-0000-0000-000000000000}"/>
  <bookViews>
    <workbookView xWindow="-120" yWindow="-120" windowWidth="29040" windowHeight="17520" xr2:uid="{F39BFB1E-D1FF-4340-B50B-C67092B42CA7}"/>
  </bookViews>
  <sheets>
    <sheet name="Action plan" sheetId="7" r:id="rId1"/>
  </sheets>
  <definedNames>
    <definedName name="_xlnm._FilterDatabase" localSheetId="0" hidden="1">'Action plan'!$C$5:$M$137</definedName>
    <definedName name="_xlnm.Print_Area" localSheetId="0">'Action plan'!$C$24:$C$26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7" l="1"/>
  <c r="H92" i="7"/>
  <c r="L113" i="7"/>
  <c r="L112" i="7"/>
  <c r="L124" i="7" l="1"/>
  <c r="L123" i="7"/>
  <c r="L50" i="7"/>
  <c r="L38" i="7"/>
  <c r="L20" i="7"/>
  <c r="L14" i="7"/>
  <c r="H81" i="7" l="1"/>
  <c r="H80" i="7"/>
</calcChain>
</file>

<file path=xl/sharedStrings.xml><?xml version="1.0" encoding="utf-8"?>
<sst xmlns="http://schemas.openxmlformats.org/spreadsheetml/2006/main" count="1245" uniqueCount="764">
  <si>
    <t xml:space="preserve">Outcome- What change will there be ? </t>
  </si>
  <si>
    <t>Costs in project budget (Total £xx and detail of each item £xx)</t>
  </si>
  <si>
    <t xml:space="preserve">Resources </t>
  </si>
  <si>
    <t>Timetable</t>
  </si>
  <si>
    <t>Targets &amp; measures of success (we will ask you to evidence your achievement against these targets in your evaluation report)</t>
  </si>
  <si>
    <t>Method(s) of evaluation</t>
  </si>
  <si>
    <t xml:space="preserve">Total Budget </t>
  </si>
  <si>
    <t xml:space="preserve">Barriers to engagement will be removed as we will be building trust and connections with our communities. The people that go to the events will be introduced to the RAF Museum and will hear about some inspirational people and have the opportunity to engage with real object. </t>
  </si>
  <si>
    <t xml:space="preserve">The groups involved will have been introduced to some inspirational RAF stories and handled real objects as well as understood our capital build stage and will be excited about what we are doing and feel connected and part of the Museum community. They will have worked in teams and have learned new STEM activities through play and Lego, this such as building and coding. The group will have a sense of pride of their work and participation in the project and will be able to show people this through social media and blogs / vlogs. </t>
  </si>
  <si>
    <t>First group May to July 2025. Second group September to November 2025. Third group January to March 2026. Fourth and final group May to July 2026</t>
  </si>
  <si>
    <t xml:space="preserve">To engage with older people and look to their lived experience to input into the project In a co-creation way. Some care home residents may be RAF veterans, if this is the case, we can include their story in the box. Research states reminiscence has a positive affect on the well being of people living dementia, so the boxes will be a way to help with people's wellbeing. The talks will also engage older people with a range of stories connected to the RAF with inspirational people and themes. The talks will be delivered at first offsite and online and eventually can be onsite. The talks can be independent of the immersive loan box or could use them. </t>
  </si>
  <si>
    <t xml:space="preserve">Inspires young  people to take advantage of opportunities, continue their studies and lead and speak up. </t>
  </si>
  <si>
    <t>Veteran clips - RAF stories, Uniform &amp; artefacts, Travel costs</t>
  </si>
  <si>
    <t>Outcomes linked to National Curriculum: gain historical perspective by placing their growing knowledge into different contexts, challenges for Britain, Europe and the wider world 1901 to the present day - the Second World War and the wartime leadership of Winston Churchill
Visits will be increased as it is a new activity that ticks several boxes.
Evacuee days are popular in the local area. 
Cross-curricular event, suitable for History, Geography, STEM. Covers a wide spectrum of the curriculum.
It may also improve students exposure to STEM, as some schools will only go on History trips, and ignore STEM when booking a trip. This would allow those schools to book a history trip, but also experience some STEM activities.</t>
  </si>
  <si>
    <t>Maps, Maths equipment, ONS maps, Discovery cases on location £2,500</t>
  </si>
  <si>
    <t xml:space="preserve">Smiley response from kids with a graffiti wall, staff  and volunteers  verbal feedback meeting set up ( wash up ) Post event forms to Scout/girl guiding group leaders, suggestion box </t>
  </si>
  <si>
    <t xml:space="preserve">Learning Spaces in the New Learning centre </t>
  </si>
  <si>
    <t xml:space="preserve">May 25- May 26 - 5 days , May 26- May27 8 days- May 27 - May 28 12 Days </t>
  </si>
  <si>
    <t>Audience group is actively involved in the design of interactives to meet their needs and requirements.</t>
  </si>
  <si>
    <t>Staff time</t>
  </si>
  <si>
    <t>May 2025 to late 2026</t>
  </si>
  <si>
    <t xml:space="preserve">Staff time </t>
  </si>
  <si>
    <t xml:space="preserve">May 2025 to Dec 2026 </t>
  </si>
  <si>
    <t xml:space="preserve">Exhibition will feature several first-hand accounts from RAF personnel and veterans about their experiences. 
To support skills and personal development of Cadets, including research, interpersonal and presentation skills 
To contribute to the creation of new stories for RAF Stories website and the new exhibition that are relevant and engaging for the RAF Community and children and young people in formal education </t>
  </si>
  <si>
    <t>Staff time, recording location and equipment, £350 for materials and refreshments.</t>
  </si>
  <si>
    <t xml:space="preserve">June 2025- Dec 2026 </t>
  </si>
  <si>
    <t>Verbal feedback</t>
  </si>
  <si>
    <t>Number of new objects acquired and percentage on display and/or Collections Online
50 New RAF Stories Content Pieces published</t>
  </si>
  <si>
    <t>Collections Survey
Quantitative tracking</t>
  </si>
  <si>
    <t xml:space="preserve">Ensure our collection will be better understood, cared for and more
widely shared
developed skills and capacity across heritage
</t>
  </si>
  <si>
    <t>Jan-May 2026</t>
  </si>
  <si>
    <t>Improved knowledge of collection; accessible information; central management of records; reduced physical storage space
Engaging uses of our collection; knowledge of the masses in object identification; championed digital technology to improve access; reduced barriers for people under-served by heritage; enabled more people’s heritage to be recognised</t>
  </si>
  <si>
    <t>Scanner x1; Computer x1; software licence; transport for scanning
Camera, workshop session for volunteers,</t>
  </si>
  <si>
    <t>May 2025-Apr. 2027</t>
  </si>
  <si>
    <t>Quantitative tracking
Collections Survey</t>
  </si>
  <si>
    <t xml:space="preserve">People will develop new skills, work together as teams with some groups identified escaping from  social isolation. The six month project will engage with collections and inform people how to look after certain objects. There will be a small exhibition in the collections hub where the groups will write their own interpretation. We would be able to encourage further volunteering from each group. </t>
  </si>
  <si>
    <t xml:space="preserve">These are the resources for each of the four groups. Specialist cleaning equipment, this to include acid free tissue paper, cleaning products, gloves and tools. Stationery including notebooks, pens and photocopying. Refreshments for each session for each group. Materials for interpretation of the small exhibition. Small launch event for each group £300. Printing resources for each group. Acrylic cases to display work, this would be a one off cost. Museum vac, this would be a one off cost.  </t>
  </si>
  <si>
    <t>Per group (x4)
Specialist cleaning equipment £500
Stationery £150
Refreshments £300
Materials exhibition £100
Printing resources £300
Plus one off costs:
Acrylic cases £500
Museum vac £450. 
Staff and volunteer time - Handling Collection Volunteer
T&amp;S for volunteer travel caught in wider budgets</t>
  </si>
  <si>
    <t>Completion of the Collections Hub - from January 2027 to December 2028</t>
  </si>
  <si>
    <t>Skills development and enjoyable activities for volunteers, opportunities to socialise. Stafford Move undertaken, safeguarding the collections. Potential to recruit longer term Collection Hub volunteers.</t>
  </si>
  <si>
    <t>Trained and knowledgeable staff, documentation. Move costs sit within wider project budgets.</t>
  </si>
  <si>
    <t>May 2025 to December 2028</t>
  </si>
  <si>
    <t>Project records on VCMS; volunteer surveys</t>
  </si>
  <si>
    <t>Exhibition interpretation will represent multiple different experiences and narratives of personnel within RAF and veterans. Use of accurate terminologies to represent communities since 1980.</t>
  </si>
  <si>
    <t>Staff time, meeting space (if activity conducted in-person)</t>
  </si>
  <si>
    <t>May 2025 to mid-2026</t>
  </si>
  <si>
    <t>Staff travel expenses covered under T&amp;S. Student travel to Museum for site visit @£150. £150 for refreshments and materials.</t>
  </si>
  <si>
    <t>October 2024 to May 2025</t>
  </si>
  <si>
    <t xml:space="preserve">Delivery of co-designed exhibition timeline
Project supports the professional development/ employability of Graphic Design students
Timeline is welcoming and relevant for target audiences
</t>
  </si>
  <si>
    <t>One session at RAF Museum - £350 allowed for Combat Stress travel. £50 for workshop materials. Staff travel captured in T&amp;S budget.</t>
  </si>
  <si>
    <t>Session 1: May/ June 2025
Session 2: July 2025
Session 3: August 2025</t>
  </si>
  <si>
    <t>Outdoor realm provides a space for decompression, contemplation and relaxation for veterans</t>
  </si>
  <si>
    <t>Verbal feedback, questionnaires</t>
  </si>
  <si>
    <t>Strengthening links with RAF Cosford community. 
Outdoor realm interpretation engages visitors in multi-sensory ways, increasing their well-being.</t>
  </si>
  <si>
    <t>£100 for refreshments for each group. Graphics costs to be included in Exhibitions and Interpretation budget.</t>
  </si>
  <si>
    <t>RAF Cosford community feel engaged with RAF Museum. Visitors engage with the outdoor realm and RAF story in a multi-sensory way.</t>
  </si>
  <si>
    <t xml:space="preserve">Staff time and meeting space. </t>
  </si>
  <si>
    <t>Four sessions at £350: £1,400. £600 for materials. Model display delivery through Exhibitions and Interpretation budget.</t>
  </si>
  <si>
    <t>Delivery of co-created sensory interactive, facilitating accessible engagement with the Museum's collections.</t>
  </si>
  <si>
    <t>Reporting, questionnaires, tracking/ observation</t>
  </si>
  <si>
    <t>Audiences in the entrance foyer can engage with a 'taster' that provides information about what the Collections Hub is and how it was created, information about the Museum's collections, and how they can engage with the Collections Hub.
Audiences can engage with accessible information on the Museum's collections in a sensory way.</t>
  </si>
  <si>
    <t>Comms Team; HR Team</t>
  </si>
  <si>
    <t>Increase number of Apprentices, Interns, Work Experience Placements and Volunteers on database as per the targets set by various teams for the MDP as provided by the HR Team.</t>
  </si>
  <si>
    <t>Measure increase in participants on database. Audience growth and targeting success will be measured by the number of individuals recruited in comparison to pre-MDP figures, as provided by the HR Team.</t>
  </si>
  <si>
    <t>Expanding the range of people who can engage with our research programme, creating a research for all environment</t>
  </si>
  <si>
    <t>10 funded places for people from target groups</t>
  </si>
  <si>
    <t>Surveys</t>
  </si>
  <si>
    <t>Consultation with UK Space Command and RAF Waddington to take place on Teams. Consultation with HIVE to take place at Cosford. £300 allowed for materials and refreshments.</t>
  </si>
  <si>
    <t>Members of the Youth panel will be involved in discussions involving the interactive trails and family backpack activity, among other things.</t>
  </si>
  <si>
    <t>Catering, travel expenses</t>
  </si>
  <si>
    <t>Per panel (4 times per year over 4 years):
Refreshments £50
Printing and materials £50
(Travel expenses captured within volunteer expenses)</t>
  </si>
  <si>
    <t>Attendance sheets, Microsoft forms</t>
  </si>
  <si>
    <t>Schools will have the opportunity to input into our Learning programme and aid us with the focus of new workshops.</t>
  </si>
  <si>
    <t>Catering, travel expenses, incentives</t>
  </si>
  <si>
    <t>Catering - £500
Travel expenses - £500
Incentives - £500
Printing and materials - £750</t>
  </si>
  <si>
    <t xml:space="preserve">Printing costs for the meetings and postage costs to send materials in advance. Refreshments for the access panel three times a year. </t>
  </si>
  <si>
    <t>Per panel (3 times per year over 4 years)
Printing and postage £30 
Refreshments £100
(Travel expenses captured within volunteer expenses)</t>
  </si>
  <si>
    <t xml:space="preserve">May and September in 2025, January, May and September in 2026 and 2027, January, May, September and December in 2028. </t>
  </si>
  <si>
    <t xml:space="preserve">We would like 5 people at both the onsite and online Access Panel for each session, so a total of 30 engagements a year. From the panel recommendations, the Museum may implement a range of accessibility Improvements. We may engage with further visitor feedback to assess the emplace of accessibility initiatives implemented based on the panel's recommendations. 
We implement mandatory training and awareness programmes for staff and volunteers on disability awareness and accessibility best practices. </t>
  </si>
  <si>
    <t>Staff resources within the Comms and Marketing team with support from the Access and Learning team and local schools.</t>
  </si>
  <si>
    <r>
      <t xml:space="preserve">The creative costs of turning children's designs into a usable format, in addition to the costs of printing materials such as hoarding covers. An allowance of up to £10,000 to cover materials </t>
    </r>
    <r>
      <rPr>
        <sz val="10"/>
        <rFont val="Arial"/>
        <family val="2"/>
      </rPr>
      <t>and travel expenses.</t>
    </r>
  </si>
  <si>
    <t>Inclusion, access and participation: supporting greater inclusion, diversity, access and participation in heritage. 
Support heritage skills development: We will collaborate with partners to identify opportunities to build capacity, skills and expertise in heritage, to contribute to thriving communities and economies.</t>
  </si>
  <si>
    <t xml:space="preserve">Landscape contractors and Volunteers- Estates </t>
  </si>
  <si>
    <t>Inclusion, access and participation: supporting greater inclusion, diversity, access and participation in heritage</t>
  </si>
  <si>
    <t>Events Team, Construction Contractor, Architects</t>
  </si>
  <si>
    <t>Costs to cover refreshments £1,500 per event - for Preview days.  No costs for capital works open day tours.</t>
  </si>
  <si>
    <t>Excitement for the project
Press coverage  Engagement with all of the targeted audiences</t>
  </si>
  <si>
    <t>Good coverage in the press
Lots of organic social media coverage</t>
  </si>
  <si>
    <t>Raises awareness of the project and enables people to see behind the scenes</t>
  </si>
  <si>
    <t>In-house Comms Content Producer to set up and edit, Comms team  to share, existing equipment</t>
  </si>
  <si>
    <t xml:space="preserve">Timelapse films shared regularly on line, positive comments and engagement </t>
  </si>
  <si>
    <t>Review of social media engagement</t>
  </si>
  <si>
    <r>
      <rPr>
        <b/>
        <sz val="10"/>
        <rFont val="Arial"/>
        <family val="2"/>
      </rPr>
      <t xml:space="preserve">Learning Business and Admin Apprenticeship Level 3
</t>
    </r>
    <r>
      <rPr>
        <sz val="10"/>
        <rFont val="Arial"/>
        <family val="2"/>
      </rPr>
      <t>18 month post, hourly base salary of £8.60 (2024/25 rates) based on 18-20 year old National Living Wage. Uplifts included.</t>
    </r>
  </si>
  <si>
    <r>
      <t xml:space="preserve">Major Projects and Programmes Project Management Apprenticeship Level 4
</t>
    </r>
    <r>
      <rPr>
        <sz val="10"/>
        <rFont val="Arial"/>
        <family val="2"/>
      </rPr>
      <t>24 month post, hourly base salary of £11.44 (2024/25 rates) based on 21+ year old National Living Wage. Uplifts included.</t>
    </r>
  </si>
  <si>
    <r>
      <t xml:space="preserve">AV/IT Apprenticeship Level 3 
</t>
    </r>
    <r>
      <rPr>
        <sz val="10"/>
        <rFont val="Arial"/>
        <family val="2"/>
      </rPr>
      <t>18 month post, hourly base salary of £8.60 (2024/25 rates) based on 18-20 year old National Living Wage. Uplifts included.</t>
    </r>
  </si>
  <si>
    <r>
      <rPr>
        <b/>
        <sz val="10"/>
        <rFont val="Arial"/>
        <family val="2"/>
      </rPr>
      <t>Apprenticeship and Skills Pathway Manager</t>
    </r>
    <r>
      <rPr>
        <sz val="10"/>
        <rFont val="Arial"/>
        <family val="2"/>
      </rPr>
      <t xml:space="preserve">
Project funded for 12 months (full time)
</t>
    </r>
  </si>
  <si>
    <r>
      <rPr>
        <b/>
        <sz val="10"/>
        <rFont val="Arial"/>
        <family val="2"/>
      </rPr>
      <t>Collections Storage Coordinator</t>
    </r>
    <r>
      <rPr>
        <sz val="10"/>
        <rFont val="Arial"/>
        <family val="2"/>
      </rPr>
      <t xml:space="preserve">
44 months (full time)
</t>
    </r>
  </si>
  <si>
    <r>
      <rPr>
        <b/>
        <sz val="10"/>
        <rFont val="Arial"/>
        <family val="2"/>
      </rPr>
      <t xml:space="preserve">Exhibition Maintenance Technician </t>
    </r>
    <r>
      <rPr>
        <sz val="10"/>
        <rFont val="Arial"/>
        <family val="2"/>
      </rPr>
      <t xml:space="preserve">
23 months (full time)
</t>
    </r>
  </si>
  <si>
    <t xml:space="preserve">HR Team, Training Providers, Recruitment </t>
  </si>
  <si>
    <t>In Programme Budget</t>
  </si>
  <si>
    <t>September 2026-March 2028</t>
  </si>
  <si>
    <t>Successful recruitment and completion of apprenticeship. Trainee reports skills development, increased confidence and job satisfaction.</t>
  </si>
  <si>
    <t>People Engagement Survey, project records</t>
  </si>
  <si>
    <t>September 2025-September 2027</t>
  </si>
  <si>
    <r>
      <t xml:space="preserve">Exhibition and Interpretation Traineeship
</t>
    </r>
    <r>
      <rPr>
        <sz val="10"/>
        <rFont val="Arial"/>
        <family val="2"/>
      </rPr>
      <t>18 month post, hourly base salary of £11.44 (2024/25 rates) based on 21+ year old National Living Wage. Uplifts included.</t>
    </r>
  </si>
  <si>
    <t>September 2025-March 2027</t>
  </si>
  <si>
    <t xml:space="preserve">Providing internships will ensure that we are diversifying our staffing pool and offering opportunity to those that may not have the experience or qualifications to get specific roles. </t>
  </si>
  <si>
    <t>Successful recruitment and completion of traineeship. Trainee reports skills development, increased confidence and job satisfaction.</t>
  </si>
  <si>
    <t>HRV team</t>
  </si>
  <si>
    <t>May 2025-April 2026</t>
  </si>
  <si>
    <t>Post continues into Delivery Phase</t>
  </si>
  <si>
    <t>Project records</t>
  </si>
  <si>
    <t xml:space="preserve">This role enables the implementation of move from Stafford to Midlands site - ensuring that the project is managed thoroughly. </t>
  </si>
  <si>
    <t>May 2025 - December 2028</t>
  </si>
  <si>
    <t xml:space="preserve">This role enables the proper maintenance and installation of exhibitions. </t>
  </si>
  <si>
    <t>HRV Team</t>
  </si>
  <si>
    <t>Feb 2027 - December 2028</t>
  </si>
  <si>
    <t>Post recruited</t>
  </si>
  <si>
    <t>Backfill in place</t>
  </si>
  <si>
    <t>This role ensures that the learning teams digital outputs are relevant in line with audiences, and supports the team overall on digital platforms and online resources which can support target audiences</t>
  </si>
  <si>
    <t>Improved visitor flow from Cold War Hangar to the outdoor realm and H1.
Supporting the visitor flow from outside spaces to the Collection Hub.
Create anticipation and excitement to visit H1 and Collection Hub.</t>
  </si>
  <si>
    <t xml:space="preserve">VE team
A&amp;L
Exhibition and Interpretation
</t>
  </si>
  <si>
    <t>May 2025 - December 2025</t>
  </si>
  <si>
    <r>
      <rPr>
        <b/>
        <sz val="10"/>
        <color theme="1"/>
        <rFont val="Arial"/>
        <family val="2"/>
      </rPr>
      <t>Audience testing of interpretation</t>
    </r>
    <r>
      <rPr>
        <sz val="10"/>
        <color theme="1"/>
        <rFont val="Arial"/>
        <family val="2"/>
      </rPr>
      <t xml:space="preserve">
Testing workshops with Access, Schools Advisory, Youth Panel/ RAF Cadets, and RAF Stories participants. Audience testing of interpretation (intro and thematic panels; samples of labels, ID kiosk and AV content) to gather general feedback on interpretation, including accessibility, terminologies (e.g. UAV's/drones, RAF roles/ranks, different factions in conflict situations), and the relevance of interpretation for target audience group. Testing on how we present interpretation in exhibition.
</t>
    </r>
  </si>
  <si>
    <t>Exhibition team will review feedback and implement changes to interpretive content.</t>
  </si>
  <si>
    <t>Online sessions with 10 x Access Panel members at £50 per person.</t>
  </si>
  <si>
    <t>November/ December 2026</t>
  </si>
  <si>
    <t>Final interpretive content is relevant to and accessible for target audience groups.</t>
  </si>
  <si>
    <t>Summer 2027</t>
  </si>
  <si>
    <t>Comms Team</t>
  </si>
  <si>
    <t>May 2025, May 2027</t>
  </si>
  <si>
    <t>Number of users increases both on phone and desktops. Quality of user feedback.</t>
  </si>
  <si>
    <t>Smaller events is 2025 and 2026, with more larger events in 2027 and 2028</t>
  </si>
  <si>
    <t>Event records, event questionnaire, postcode collection</t>
  </si>
  <si>
    <t>Each year from 2025 to 2028 - 2025 Ramadan is between the end of February and the beginning of March. 2026, February/March, 2027 February/ March and 2028 in February</t>
  </si>
  <si>
    <t xml:space="preserve">Post event, send an evaluation form to all that had tickets. Verbal feedback throughout the event. Could ask specific questions during the evening. Photographs of the event, look at later iftars having a vox pop station </t>
  </si>
  <si>
    <t>Timeline design and content will be relevant to target audiences.</t>
  </si>
  <si>
    <t>Exhibition team, curatorial team, ops team. Comms team to support.</t>
  </si>
  <si>
    <t>Three events to take place on the weekend of themed programming.  The wider event will be budgeted as part of normal programming and outside of this.  The 'Battle of the Decades' element will be an additional 'thread', £2,000 plus VAT per event for theming and decorations.</t>
  </si>
  <si>
    <t>Timeline contributes to greater audience awareness of historical and popular cultural contexts around RAF activity.</t>
  </si>
  <si>
    <t xml:space="preserve">Event budget sits within core budgets. Additional costs for developing project-linked activity includes: budget to incorporate stories from the new collection and to attract new audiences during these periods - Storytelling £500 per event, cushions for seating - £500 (one off), props such as jackets and helmets - £1,500 (one off), Lego Mindstorms £540 each </t>
  </si>
  <si>
    <t>Increased visitor numbers, from an average of 1800 a day during half terms to 2500 a day during the course of the project.
Increased engagement with cross-cutting groups 
More engagement with collection items</t>
  </si>
  <si>
    <t>Visitor number tracking
Surveys
Visitor demographics
Visitor postcodes</t>
  </si>
  <si>
    <t xml:space="preserve">Increased awareness of collection stories. 
Stimulates visit through the collection. Opportunity to support online presence.
Ensure our collection will be better understood.  
Testing samples of recorded stories and collection items. Review of approach/delivery and stories following one co-creation workshop with audience segment. 
</t>
  </si>
  <si>
    <t>VES and VEA team time.
Volunteer time</t>
  </si>
  <si>
    <t>Laptop for editing film and sound track</t>
  </si>
  <si>
    <t>VES and VEA team time.</t>
  </si>
  <si>
    <t>No cost</t>
  </si>
  <si>
    <t>June 2025 - May 2026</t>
  </si>
  <si>
    <t>10 online pop up talks available online via the RAF website platform.</t>
  </si>
  <si>
    <t>May 2027 - May 2028</t>
  </si>
  <si>
    <t>VES and VEA team time. 
Volunteer time. Volunteering team time. 
Curatorial time.</t>
  </si>
  <si>
    <t>No additional costs
In house training</t>
  </si>
  <si>
    <r>
      <rPr>
        <b/>
        <sz val="10"/>
        <rFont val="Arial"/>
        <family val="2"/>
      </rPr>
      <t>Sign language tours</t>
    </r>
    <r>
      <rPr>
        <sz val="10"/>
        <rFont val="Arial"/>
        <family val="2"/>
      </rPr>
      <t xml:space="preserve">
Bi - monthly sign language tour.
Existing volunteer role to be utilised.
Delivery dependant on level of bookings
Use of students volunteering who are undertaking sign language training.
Volunteer opportunity to up skill and learn new skill.
Volunteer opportunity for someone with sign language knowledge.
Tour will be scripted to learn sign language and to allow for a high standard of offer. Q&amp;A would be completed after tour until tour guide gains confidence.
 </t>
    </r>
  </si>
  <si>
    <t>Proactive visitor engagement. Improving visitor experience and sharing of RAF stories.
Trial period within existing exhibition spaces to then add into H1 when open.</t>
  </si>
  <si>
    <t>VES, VEA, Volunteer and A&amp;L time.</t>
  </si>
  <si>
    <t xml:space="preserve">Three collection trollies @ £520, storage boxes @ £60 per trolley and folding table @ £35 each. Total £615 per trolley. </t>
  </si>
  <si>
    <t>This strand of work will be supporting our local communities with health and wellbeing. The people that come to the bespoke sessions with their organisations, will feel more confident and happy to explore out of their usual range of activities. We would like to think that people with low level mental health issues enjoy the day and think of the Museum as a welcoming place that they would come to again, and perhaps event want to take part in further activity at the Museum.</t>
  </si>
  <si>
    <r>
      <t xml:space="preserve">Refreshments £600  
Resources for bespoke sessions £600
</t>
    </r>
    <r>
      <rPr>
        <b/>
        <sz val="10"/>
        <color theme="1"/>
        <rFont val="Arial"/>
        <family val="2"/>
      </rPr>
      <t xml:space="preserve">
</t>
    </r>
    <r>
      <rPr>
        <sz val="10"/>
        <color theme="1"/>
        <rFont val="Arial"/>
        <family val="2"/>
      </rPr>
      <t>Staff and volunteer time - Community Engagement Volunteer (T&amp;S captured elsewhere)</t>
    </r>
  </si>
  <si>
    <t>January 2027 to December 2028</t>
  </si>
  <si>
    <t xml:space="preserve">Six community groups welcomed per year, over two years. Stronger ongoing relationships with community groups. Participants report positive experiences. </t>
  </si>
  <si>
    <t>Project records. Post session feedback and verbal feedback with  participants during the session. Feedback questionnaire sent to organisations.</t>
  </si>
  <si>
    <r>
      <rPr>
        <b/>
        <sz val="10"/>
        <color theme="1"/>
        <rFont val="Arial"/>
        <family val="2"/>
      </rPr>
      <t>Staff, volunteers and</t>
    </r>
    <r>
      <rPr>
        <b/>
        <sz val="10"/>
        <color rgb="FFFF0000"/>
        <rFont val="Arial"/>
        <family val="2"/>
      </rPr>
      <t xml:space="preserve"> </t>
    </r>
    <r>
      <rPr>
        <b/>
        <sz val="10"/>
        <rFont val="Arial"/>
        <family val="2"/>
      </rPr>
      <t>co-creation participants</t>
    </r>
    <r>
      <rPr>
        <b/>
        <sz val="10"/>
        <color theme="1"/>
        <rFont val="Arial"/>
        <family val="2"/>
      </rPr>
      <t xml:space="preserve"> opening event</t>
    </r>
    <r>
      <rPr>
        <sz val="10"/>
        <color theme="1"/>
        <rFont val="Arial"/>
        <family val="2"/>
      </rPr>
      <t xml:space="preserve">
An event for staff, volunteers and participants to celebrate the opening of our new spaces, hangar 1, the collections hub and outdoor realm.
The event will take the form of an open evening with all the new spaces open to view, including behind the scenes tours of the collections hub and first look at Hangar 1. Food and drink served. </t>
    </r>
  </si>
  <si>
    <r>
      <rPr>
        <b/>
        <sz val="10"/>
        <color theme="1"/>
        <rFont val="Arial"/>
        <family val="2"/>
      </rPr>
      <t xml:space="preserve">Public opening event 
</t>
    </r>
    <r>
      <rPr>
        <sz val="10"/>
        <color theme="1"/>
        <rFont val="Arial"/>
        <family val="2"/>
      </rPr>
      <t>Large scale event</t>
    </r>
    <r>
      <rPr>
        <b/>
        <sz val="10"/>
        <color theme="1"/>
        <rFont val="Arial"/>
        <family val="2"/>
      </rPr>
      <t xml:space="preserve"> </t>
    </r>
    <r>
      <rPr>
        <sz val="10"/>
        <color theme="1"/>
        <rFont val="Arial"/>
        <family val="2"/>
      </rPr>
      <t>to celebrate launch of new facilities. This celebratory event will combine tours around our new facilities, music, food and fun. 
The format of the event will be open day in style, with activities going on across the site but focussed on the new spaces, Hangar 1, collections hub and outdoor realm. Entry will be by free tickets. To help generate a buzz around the event we will work with marketing and comms on competitions to win tickets to the launch day and promote the day in the local press and radio.</t>
    </r>
  </si>
  <si>
    <r>
      <t xml:space="preserve">Staff and volunteers feel pride in the project, feel valued and loved and that their hard work has paid off. Staff help to spread the word about the new spaces to their friends and family. </t>
    </r>
    <r>
      <rPr>
        <sz val="10"/>
        <rFont val="Arial"/>
        <family val="2"/>
      </rPr>
      <t>Co-creation groups feel a sense of pride in the project.</t>
    </r>
    <r>
      <rPr>
        <sz val="10"/>
        <color theme="1"/>
        <rFont val="Arial"/>
        <family val="2"/>
      </rPr>
      <t xml:space="preserve"> Create a buzz around the new site</t>
    </r>
  </si>
  <si>
    <t>Entertainment - £1,000, food and drink £5,000</t>
  </si>
  <si>
    <t>Staging - £600, AV - £650, generator £350, infrastructure £2,000, entertainment - £4,000. programme - £200, food and drink £20,000 (based on 2023 menu prices)</t>
  </si>
  <si>
    <t xml:space="preserve">Staging - £600, AV - £650, generator £350, banners and signage £300, infrastructure £3,000 (including materials for activities) reenactors £3,500, entertainment - £4,000. programme - £200, </t>
  </si>
  <si>
    <t>Increased staff wellbeing, pride in working at the RAF Museum, increase in score in People Engagement Survey  relating to staff feeling valued. 
Decreased staff turnover</t>
  </si>
  <si>
    <t>HR reports 
People engagement survey</t>
  </si>
  <si>
    <t>Apprenticeship and Skills Pathway Manager, Work Experience Line Managers, Local Training Providers, Finance Expense System</t>
  </si>
  <si>
    <t>Apprenticeship and Skills Pathway Manager, T-Level Line Managers, Local Training Providers, Finance Expense System</t>
  </si>
  <si>
    <t xml:space="preserve">5 students on placement each year
£14.50 expenses claim for each student for 21 days
</t>
  </si>
  <si>
    <r>
      <t>Media Training</t>
    </r>
    <r>
      <rPr>
        <sz val="10"/>
        <color rgb="FF000000"/>
        <rFont val="Arial"/>
        <family val="2"/>
      </rPr>
      <t xml:space="preserve">
Media training with the Chartered Institute of Public Relations (CIPR) will be organised for staff and volunteers from departments who would be required to speak with media about the MDP. This is primarily focussed on our Curatorial, Outreach, Exhibitions and Learning teams. Such interview requirements will include aircraft/object moves from Stafford, new Learning Centre etc. Training will include Radio and TV interview workshops
Training aimed at 10 key individuals, both permanent staff and volunteers who will become designated ambassadors for the MDP</t>
    </r>
  </si>
  <si>
    <r>
      <rPr>
        <b/>
        <sz val="10"/>
        <rFont val="Arial"/>
        <family val="2"/>
      </rPr>
      <t>Storytelling training</t>
    </r>
    <r>
      <rPr>
        <sz val="10"/>
        <rFont val="Arial"/>
        <family val="2"/>
      </rPr>
      <t xml:space="preserve">
The storytelling training will help us to communicate RAF stories to the public in a new way, and a way that is accessible and inclusive. </t>
    </r>
  </si>
  <si>
    <r>
      <rPr>
        <b/>
        <sz val="10"/>
        <rFont val="Arial"/>
        <family val="2"/>
      </rPr>
      <t xml:space="preserve">Train the Trainer - Interviewing Skills </t>
    </r>
    <r>
      <rPr>
        <sz val="10"/>
        <rFont val="Arial"/>
        <family val="2"/>
      </rPr>
      <t xml:space="preserve">
Training for ASP Manager . This will enable the ASP Manager to support apprentices,  trainees and others to develop work readiness skills (CV writing, applications and interviews). </t>
    </r>
  </si>
  <si>
    <r>
      <rPr>
        <b/>
        <sz val="10"/>
        <color rgb="FF000000"/>
        <rFont val="Arial"/>
        <family val="2"/>
      </rPr>
      <t>Training: Lego SPIKE Prime</t>
    </r>
    <r>
      <rPr>
        <sz val="10"/>
        <color rgb="FF000000"/>
        <rFont val="Arial"/>
        <family val="2"/>
      </rPr>
      <t xml:space="preserve">
Raising Robots to train the Learning team to deliver an environmental based coding workshop using Lego Spike Prime robots as part of the formal learning programme       </t>
    </r>
  </si>
  <si>
    <r>
      <rPr>
        <b/>
        <sz val="10"/>
        <color rgb="FF000000"/>
        <rFont val="Arial"/>
        <family val="2"/>
      </rPr>
      <t xml:space="preserve">Tour guide training for behind the scenes tours
</t>
    </r>
    <r>
      <rPr>
        <sz val="10"/>
        <color rgb="FF000000"/>
        <rFont val="Arial"/>
        <family val="2"/>
      </rPr>
      <t xml:space="preserve">Health and Safety Awareness online training (external) and Construction Site Safety Induction (in house)
</t>
    </r>
  </si>
  <si>
    <r>
      <rPr>
        <b/>
        <sz val="10"/>
        <color theme="1"/>
        <rFont val="Arial"/>
        <family val="2"/>
      </rPr>
      <t>Family Collections Tour training</t>
    </r>
    <r>
      <rPr>
        <sz val="10"/>
        <color theme="1"/>
        <rFont val="Arial"/>
        <family val="2"/>
      </rPr>
      <t xml:space="preserve">
Training for volunteers to deliver the tour to families and children</t>
    </r>
  </si>
  <si>
    <t>We will grow the number of staff and volunteers across departments that are media trained, with particular focus on teams who are directly involved in the key MDP projects i.e. exhibitions, collections and learning teams.</t>
  </si>
  <si>
    <t>Staff and Volunteer time to participate in the training sessions.</t>
  </si>
  <si>
    <t>Allowance of £500 per person (10 people)</t>
  </si>
  <si>
    <t>Increase the team's ability to communicate STEM subjects to the public through our events programme. Greater understanding of the methods of STEM communication</t>
  </si>
  <si>
    <t>Staff and volunteer time</t>
  </si>
  <si>
    <t>£450 per person (2 members of staff and 5 volunteers)</t>
  </si>
  <si>
    <t>Unlock the potential in the events team and volunteers to be good storytellers, enabling them to confidently tell the RAF's Story during events</t>
  </si>
  <si>
    <t>£100 per person (2 members of staff and 5 volunteers)</t>
  </si>
  <si>
    <t>RAF Museum Staff and Volunteers briefed on exhibition content and trained in how to provide support to visitors from the RAF Community and specialist access groups and individuals who may be affected by exhibition content.</t>
  </si>
  <si>
    <t>Staff and volunteer time, training to take place in-gallery</t>
  </si>
  <si>
    <t>RAF Museum Staff and Volunteers briefed on operational and monitoring procedures.</t>
  </si>
  <si>
    <t>Staff time, meeting to take place onsite</t>
  </si>
  <si>
    <t xml:space="preserve">Raised awareness of how we can thrive as a diverse team and work with and alongside people from diverse backgrounds and with diverse needs - ensuring our workplace is a safe space for all
</t>
  </si>
  <si>
    <t>HRV team, external training provider, all staff</t>
  </si>
  <si>
    <t xml:space="preserve">£1695 for consultancy day rate per session x 3
</t>
  </si>
  <si>
    <t>Staff to gain knowledge and skills to help the business become Net Zero and certified Carbon Literate.</t>
  </si>
  <si>
    <t>HRV team, external training provider, Sustainability Working Group</t>
  </si>
  <si>
    <t>ASP Manager will be able to train and mentor younger/less experienced colleagues in fixed term roles (apprentices and interns) to ensure they are supported when entering industry</t>
  </si>
  <si>
    <t>HRV team, external training provider</t>
  </si>
  <si>
    <t>£525 + VAT</t>
  </si>
  <si>
    <t>Staff will be able to use Fork Lift Trucks which will assist in the move of Stafford stores</t>
  </si>
  <si>
    <t>Training Provider</t>
  </si>
  <si>
    <t>encourage engagement with STEM and support young people by inspiring them to take up STEM subjects</t>
  </si>
  <si>
    <t xml:space="preserve">Trainer- Raising robots - room </t>
  </si>
  <si>
    <t>Tour guides will have the skills needed to safely deliver behind the scenes tours during the capital works</t>
  </si>
  <si>
    <t>VES and VEA team time.
Volunteer time.
HR Training</t>
  </si>
  <si>
    <t>H&amp;S awareness online training for tour guides £21 per trainee. 10 volunteers x 3yrs = £630</t>
  </si>
  <si>
    <t>Volunteers gain new skills and are appropriately trained to undertake activities with objects in a healthy and safe manner.</t>
  </si>
  <si>
    <t>Trained and knowledgeable staff, documentation</t>
  </si>
  <si>
    <t>training costs at around £50 each</t>
  </si>
  <si>
    <t xml:space="preserve">Team can give instructions and answer frequently asked questions in BSL, as well as have a basic knowledge when communicating with members of the public, potential new hires etc. </t>
  </si>
  <si>
    <t>External training provider</t>
  </si>
  <si>
    <t>Total of 10 key individuals trained. Individuals report they are more confident in working with the media.</t>
  </si>
  <si>
    <t>Training records, feedback from trainees.</t>
  </si>
  <si>
    <t>Spring 2026</t>
  </si>
  <si>
    <t>2 members of staff and 5 volunteers are trained in STEM engagement. Trainees report increased confidence in delivering public activities.</t>
  </si>
  <si>
    <t>Training records; feedback from trainees</t>
  </si>
  <si>
    <t>Autumn 2026</t>
  </si>
  <si>
    <t>2 members of staff and 5 volunteers are trained in storytelling. Trainees report that they are confident to use storytelling techniques.</t>
  </si>
  <si>
    <t>Staff and volunteers are knowledgeable about the exhibition and feel confident in their ability to provide support to visitors from target audience groups.</t>
  </si>
  <si>
    <t>Staff and volunteers are knowledgeable about operational and monitoring procedures for the spaces. They feel confident in being able to direct visitors to the spaces.</t>
  </si>
  <si>
    <t>Verbal feedback, online questionnaire</t>
  </si>
  <si>
    <t>Museum will be more resilient and supportive of colleagues and visitors which will reflect in the People Engagement Survey and general feedback</t>
  </si>
  <si>
    <t>Sustainability Working Group to be certified as Carbon Literate 
Sustainable practices in place throughout organisation, pushed by Sustainability Working Group</t>
  </si>
  <si>
    <t xml:space="preserve">Certification for attendees on courses
</t>
  </si>
  <si>
    <t>Training undertaken, ASP Manager feels confident delivering training/ supporting colleagues. 
Apprentices and interns  are supported in finding suitable work after RAFMM</t>
  </si>
  <si>
    <t xml:space="preserve">May - December 2025
</t>
  </si>
  <si>
    <t>Six staff trained to operate forklifts</t>
  </si>
  <si>
    <t>Training records</t>
  </si>
  <si>
    <t>Six staff trained in asbestos awareness</t>
  </si>
  <si>
    <t>Staff are able to deliver sessions</t>
  </si>
  <si>
    <t>April 2025, April 2026 and  April 2027</t>
  </si>
  <si>
    <t>10 volunteer tour guides complete health and safety training per year</t>
  </si>
  <si>
    <t>138 volunteers trained</t>
  </si>
  <si>
    <t>May 2027</t>
  </si>
  <si>
    <t>Six volunteers trained</t>
  </si>
  <si>
    <r>
      <rPr>
        <b/>
        <sz val="10"/>
        <rFont val="Arial"/>
        <family val="2"/>
      </rPr>
      <t>Uniform</t>
    </r>
    <r>
      <rPr>
        <sz val="10"/>
        <rFont val="Arial"/>
        <family val="2"/>
      </rPr>
      <t xml:space="preserve">
Uniform for apprentices and trainees</t>
    </r>
  </si>
  <si>
    <r>
      <rPr>
        <b/>
        <sz val="10"/>
        <rFont val="Arial"/>
        <family val="2"/>
      </rPr>
      <t>Uniform</t>
    </r>
    <r>
      <rPr>
        <sz val="10"/>
        <rFont val="Arial"/>
        <family val="2"/>
      </rPr>
      <t xml:space="preserve">
Uniform for work experience students and T level placements</t>
    </r>
  </si>
  <si>
    <t xml:space="preserve">Providing uniform helps to create an inclusive working environment for all apprentices, trainees, work experience students and placement students. This helps to strengthen our organisational resilience. </t>
  </si>
  <si>
    <t>Uniform</t>
  </si>
  <si>
    <t>Providing proper equipment ensures workload will be completed to the best of ability and prevents barriers</t>
  </si>
  <si>
    <t>Equipment</t>
  </si>
  <si>
    <t>September 2025 onwards</t>
  </si>
  <si>
    <t>Equipment in place</t>
  </si>
  <si>
    <t>Exhibition is accessible for visitors who are partially sighted.
The project supports the well-being of participants from Blind Veterans UK.</t>
  </si>
  <si>
    <t>Two onsite meetings at RAF Museum Midlands. Travel expenses for Blind Veterans UK @£350 per session, refreshments @£50 per session, £50 for materials.</t>
  </si>
  <si>
    <t>May 2025 to December 2025</t>
  </si>
  <si>
    <t>Delivery of exhibition that is accessible for visitors who are partially sighted.</t>
  </si>
  <si>
    <t>Conference room, catering team, wider staffing team</t>
  </si>
  <si>
    <t xml:space="preserve">Positive feedback and evaluation from new starters which will be collected after each event, peer to peer connections formed and organisational resilience seen. </t>
  </si>
  <si>
    <t>Covering expenses incurred while volunteering allows those with limited economic means the opportunity to volunteer and communicates to all volunteers that their contribution is valued</t>
  </si>
  <si>
    <t>Volunteers without access to their own device or who feel nervous with technology can use our tablets to log their hours, fill in surveys or check policies and processes. Volunteers can ask staff or other volunteers for assistance. 1:1 training can be arranged. These will also be used in relevant training sessions.</t>
  </si>
  <si>
    <t>Supports delivery of project community engagement activity</t>
  </si>
  <si>
    <t>Supports staff to undertake roles</t>
  </si>
  <si>
    <t>Staff are able to travel to undertake project activity</t>
  </si>
  <si>
    <t>Allowance - project commitment. Project staff travel costs are expected to be higher, but will be covered by Museum core budgets beyond this level.</t>
  </si>
  <si>
    <t>August 2025- December 2028</t>
  </si>
  <si>
    <t>May 2025/February 2027</t>
  </si>
  <si>
    <t>New staff have the required equipment to undertake roles</t>
  </si>
  <si>
    <t>Staff are able to undertake travel to support project activity</t>
  </si>
  <si>
    <r>
      <rPr>
        <b/>
        <sz val="10"/>
        <rFont val="Arial"/>
        <family val="2"/>
      </rPr>
      <t>Volunteer equipment</t>
    </r>
    <r>
      <rPr>
        <sz val="10"/>
        <rFont val="Arial"/>
        <family val="2"/>
      </rPr>
      <t xml:space="preserve">
10 x Microsoft surface Go Tablets devices for volunteering</t>
    </r>
  </si>
  <si>
    <t>Volunteering staff, Admin Volunteer, Finance staff</t>
  </si>
  <si>
    <t>Allowance - project commitment. Volunteer expenses will be covered by  Museum core budgets beyond this level.</t>
  </si>
  <si>
    <t>£650 ex VAT x 10</t>
  </si>
  <si>
    <t>HRV team, coach, catering, Volunteer</t>
  </si>
  <si>
    <t>Volunteer expenses reimbursed appropriately</t>
  </si>
  <si>
    <t>Volunteer expense records</t>
  </si>
  <si>
    <t>Purchased Spring 2025</t>
  </si>
  <si>
    <t>Volunteer feedback, Volunteer Surveys</t>
  </si>
  <si>
    <t>2025-28</t>
  </si>
  <si>
    <r>
      <t xml:space="preserve">Community Engagement Officer
</t>
    </r>
    <r>
      <rPr>
        <sz val="10"/>
        <rFont val="Arial"/>
        <family val="2"/>
      </rPr>
      <t xml:space="preserve">41 months (full time)
</t>
    </r>
  </si>
  <si>
    <r>
      <t xml:space="preserve">Equipment for new staff posts
</t>
    </r>
    <r>
      <rPr>
        <sz val="10"/>
        <rFont val="Arial"/>
        <family val="2"/>
      </rPr>
      <t>IT and specialist equipment to support the three posts which will be recruited in the delivery phase (3 posts).</t>
    </r>
  </si>
  <si>
    <t>Volunteering Manager, Assistant, HR &amp; Volunteering Assistant, Line Managers, Volunteers</t>
  </si>
  <si>
    <t xml:space="preserve">Volunteering Manager, Assistant, HR &amp; Volunteering Assistant, HR &amp; Volunteering Team Assistant Volunteer(s), Community Engagement Manager, Apprenticeship and Skills Pathway Manager </t>
  </si>
  <si>
    <t xml:space="preserve">2025 - 2028 </t>
  </si>
  <si>
    <t>2025-2028</t>
  </si>
  <si>
    <r>
      <rPr>
        <b/>
        <sz val="10"/>
        <rFont val="Arial"/>
        <family val="2"/>
      </rPr>
      <t xml:space="preserve">Co-funded JET posts: 50% Liaison Officer/15% Liaison Officer/70% Regional Manager                                                                        
</t>
    </r>
    <r>
      <rPr>
        <sz val="10"/>
        <rFont val="Arial"/>
        <family val="2"/>
      </rPr>
      <t xml:space="preserve">41 months (full time)
</t>
    </r>
  </si>
  <si>
    <r>
      <t xml:space="preserve">Community Engagement and Grants Co-Ordinator
</t>
    </r>
    <r>
      <rPr>
        <sz val="10"/>
        <rFont val="Arial"/>
        <family val="2"/>
      </rPr>
      <t xml:space="preserve">41 months (0.6 FTE)
</t>
    </r>
  </si>
  <si>
    <t xml:space="preserve">Inspires young people to take advantage of opportunities, continue their studies and lead and speak up. </t>
  </si>
  <si>
    <t>Sets up and delivers the Community Grants Programme</t>
  </si>
  <si>
    <t>Posts recruited and partnership activity delivered</t>
  </si>
  <si>
    <t xml:space="preserve">Proactive visitor engagement. Improving visitor experience and sharing of RAF stories.
Finalised tour guidance. Volunteer role finalised for recruitment.  
Volunteer enrolment into Tour Guide role. 
</t>
  </si>
  <si>
    <t xml:space="preserve">Three digital headset tour guide units at £2575 each. Inclusive of hearing loop aid. 
</t>
  </si>
  <si>
    <t>£1500 for coach hire and catering per year x 3</t>
  </si>
  <si>
    <t>Cost category</t>
  </si>
  <si>
    <t>New staff</t>
  </si>
  <si>
    <t>Training for staff</t>
  </si>
  <si>
    <t>Paid training placements</t>
  </si>
  <si>
    <t>Training for volunteers</t>
  </si>
  <si>
    <t>Travel and expenses for staff</t>
  </si>
  <si>
    <t>Travel and expenses for volunteers</t>
  </si>
  <si>
    <t>Event costs</t>
  </si>
  <si>
    <t>Equipment and materials (activity)</t>
  </si>
  <si>
    <t>Other costs (activity)</t>
  </si>
  <si>
    <t>Professional fees (activity)</t>
  </si>
  <si>
    <t>Community grants</t>
  </si>
  <si>
    <t>YH</t>
  </si>
  <si>
    <t>YV</t>
  </si>
  <si>
    <t>YM</t>
  </si>
  <si>
    <t>Availability of tour and feedback from those attending/participating in the tour.</t>
  </si>
  <si>
    <t xml:space="preserve">Sign language tour offer available. Ensure our collection will be better understood and stories more widely shared. </t>
  </si>
  <si>
    <t>Bi-monthly tour. Up to 5 people per tour</t>
  </si>
  <si>
    <t xml:space="preserve">Staff and Volunteers </t>
  </si>
  <si>
    <t>N/A</t>
  </si>
  <si>
    <t xml:space="preserve">People from lower socio-economic backgrounds 
People from a wider range of ethnic backgrounds 
People with access requirements and additional needs </t>
  </si>
  <si>
    <t>All audiences, with emphasis on cross-cutting groups</t>
  </si>
  <si>
    <t>Children and young people</t>
  </si>
  <si>
    <t xml:space="preserve">Adult day trip visitors. People from lower socio-economic backgrounds. People from a wider range of ethnic backgrounds. People with access requirements and additional need, Families </t>
  </si>
  <si>
    <t>People from lower socio economic backgrounds People from a wider range of ethnic backgrounds</t>
  </si>
  <si>
    <t>Volunteers from cross cutting audiences</t>
  </si>
  <si>
    <t xml:space="preserve">People with access requirements and additional needs </t>
  </si>
  <si>
    <t>RAF Community. Children and young people</t>
  </si>
  <si>
    <t>RAF Community</t>
  </si>
  <si>
    <t xml:space="preserve">Apprentices, Interns, Work Experience Placements and Volunteers
People from lower socio-economic backgrounds
People from a wider range of ethnic backgrounds
People with access requirements and additional needs </t>
  </si>
  <si>
    <t>People with access requirements and additional needs</t>
  </si>
  <si>
    <t xml:space="preserve">Apprentices, interns, work experience placements and volunteers
People from lower socio-economic backgrounds 
People from a wider range of ethnic backgrounds 
People with access requirements and additional needs </t>
  </si>
  <si>
    <t>All audiences</t>
  </si>
  <si>
    <t>Children and young people - people from lower socio economic backgrounds- People with additional needs and access requirements</t>
  </si>
  <si>
    <t>Families
People from lower socio-economic backgrounds 
People from a wider range of ethnic backgrounds</t>
  </si>
  <si>
    <t>People from a wider range of ethnic back grounds             Families</t>
  </si>
  <si>
    <t xml:space="preserve">Families
Adult day trip visitors
People from lower socio-economic backgrounds 
People from a wider range of ethnic backgrounds </t>
  </si>
  <si>
    <t xml:space="preserve">Adult day trip visitors. People from lower socio-economic backgrounds. People from a wider range of ethnic backgrounds. People with access requirements and additional needs </t>
  </si>
  <si>
    <t xml:space="preserve">Families
Children and young people
Adult day trippers </t>
  </si>
  <si>
    <t>Families
Children and young people</t>
  </si>
  <si>
    <t xml:space="preserve">children and young people and people with access needs, people from a wider range of ethnic backgrounds </t>
  </si>
  <si>
    <t>Staff
Volunteers
Co-creation participants</t>
  </si>
  <si>
    <t>Funders
Key stakeholders</t>
  </si>
  <si>
    <t>Families
Adult Day Trips Children and Young People</t>
  </si>
  <si>
    <t>Apprentices, interns, work experience placements and volunteers</t>
  </si>
  <si>
    <t>Event team staff and volunteers</t>
  </si>
  <si>
    <t>Staff and volunteers</t>
  </si>
  <si>
    <t>Sustainability Group Champions
Head of Estates</t>
  </si>
  <si>
    <t xml:space="preserve">ASP Manager </t>
  </si>
  <si>
    <t>Collections staff at Cosford and Stafford Staff</t>
  </si>
  <si>
    <t>Learning staff</t>
  </si>
  <si>
    <t>Volunteer tour guides</t>
  </si>
  <si>
    <t>Volunteers</t>
  </si>
  <si>
    <t>Staff
Volunteers</t>
  </si>
  <si>
    <t>Audience</t>
  </si>
  <si>
    <t>Strand</t>
  </si>
  <si>
    <t>July 2025-February 2027 (3 x six month projects)</t>
  </si>
  <si>
    <t xml:space="preserve">Children and young people; people from wider ethnic backgrounds; People from lower socio-economic backgrounds </t>
  </si>
  <si>
    <t xml:space="preserve">Stories in the Museum will be more inclusive of everyone’s heritage. A wider range of voices will be heard in our interpretation. People will develop skills and confidence. </t>
  </si>
  <si>
    <t>Feedback after each session; films and photos of creative process (where appropriate); participant questionnaire; volunteer feedback; opportunities for audience feed back within the new exhibitions.</t>
  </si>
  <si>
    <t>Bravo November provides a sensory experience for audiences, particularly partially sighted audiences.
Participants from Blind Veterans UK directly contribute to the exhibition.
Participants develop skills and confidence
Stronger links fostered within RAF Community and greater awareness of exhibition.</t>
  </si>
  <si>
    <t xml:space="preserve">Exhibition represents multiple different narratives, viewpoints and perspectives. Target audience group is consulted and represented. </t>
  </si>
  <si>
    <t>Feedback after each session; participant questionnaire; visitor feedback</t>
  </si>
  <si>
    <t xml:space="preserve">People with access requirements and additional needs; People from lower socio-economic backgrounds;  People from a wider range of ethnic backgrounds </t>
  </si>
  <si>
    <t>May 2025-July 2027
Project 1: Sept 2025-Mar 2026
Project 2: May 2026-Nov 2026
Project 3: Jan 2027-July 2027
Each exhibition will tour once completed</t>
  </si>
  <si>
    <t>Participants will feel empowered and better connected to the RAF story
Participants will develop new skills and confidence 
The pop up exhibitions will engage a wider audience with the story of the RAF
The projects will support innovation, empowerment, and collective storytelling</t>
  </si>
  <si>
    <t>12 participants per project (x7 sessions)
Total 252 engagements over 3 projects
Audience of at least 3000 per exhibition (based on 10% of library footfall)
Participants increase confidence, enjoy the experience and feel that the process was collaborative and valuable</t>
  </si>
  <si>
    <t>3 funding rounds:  
Sept 25-Aug 26
Sept 26-Aug 27
Sept 27-Aug 28</t>
  </si>
  <si>
    <t xml:space="preserve">Community Grant fund (over 3 rounds) £35,000
T&amp;S for the panel £1500, Refreshments for the panels £450 (3 sessions)
Staff costs captured elsewhere.
</t>
  </si>
  <si>
    <t xml:space="preserve">
People from lower socio-economic backgrounds; People from a wider range of ethnic backgrounds; People with access requirements and additional needs </t>
  </si>
  <si>
    <t>New  and meaningful connections between the Museum and its communities
A wider range of voices will be visible in the Museum 
People will develop skills and confidence</t>
  </si>
  <si>
    <t>Interactives meet the needs of target audiences. Young participants gain skills and experience.</t>
  </si>
  <si>
    <t>Staff time; Allowance for materials (budget for interactives sits elsewhere)</t>
  </si>
  <si>
    <t>Budget for materials £500</t>
  </si>
  <si>
    <t>Creative practitioner fee £10,000
T&amp;S for creative practitioner £1,200
T&amp;S for Blind Veterans UK £2,000
T&amp;S for RAF personnel/veterans £1,200
Catering and refreshments for 4 workshops £400</t>
  </si>
  <si>
    <t>Planning February-March 2026, co-creation project April-December 2026; testing early 2027, launch July 2027</t>
  </si>
  <si>
    <t>Verbal feedback from participants; audience feedback</t>
  </si>
  <si>
    <t xml:space="preserve">Final interpretive content provides an inclusive and accurate representation of diverse communities in the RAF.
10 workshops undertaken.
</t>
  </si>
  <si>
    <t>Travel costs for Fighting with Pride - assume three sessions @ £350 per group
Meetings with Combat Stress to take place at Birmingham Hub. Staff travel captured in T&amp;S budget</t>
  </si>
  <si>
    <t>Staff time, meeting room</t>
  </si>
  <si>
    <t>Travel for Combat Stress group (one visit): £350</t>
  </si>
  <si>
    <t>Outdoor realm meets the needs of veterans
Participants have a positive experience</t>
  </si>
  <si>
    <t>May 2025 - May 2026</t>
  </si>
  <si>
    <r>
      <rPr>
        <b/>
        <sz val="10"/>
        <color theme="1"/>
        <rFont val="Arial"/>
        <family val="2"/>
      </rPr>
      <t xml:space="preserve">Co-creation of movements and activities
</t>
    </r>
    <r>
      <rPr>
        <sz val="10"/>
        <color theme="1"/>
        <rFont val="Arial"/>
        <family val="2"/>
      </rPr>
      <t>We will work with RAF Cadets and RAF Cosford PT School to identify movements and activities to be included on instructional outdoor realm graphics. These will reflect exercises used by the RAF and will encourage visitors to move, discover and use their imagination. One workshop with each of the two groups.</t>
    </r>
    <r>
      <rPr>
        <sz val="10"/>
        <color rgb="FF00B050"/>
        <rFont val="Arial"/>
        <family val="2"/>
      </rPr>
      <t xml:space="preserve">
</t>
    </r>
    <r>
      <rPr>
        <sz val="10"/>
        <color theme="1"/>
        <rFont val="Arial"/>
        <family val="2"/>
      </rPr>
      <t xml:space="preserve">
</t>
    </r>
  </si>
  <si>
    <t>Verbal feedback, visitor questionnaires</t>
  </si>
  <si>
    <t xml:space="preserve">Exhibition team will gain feedback on RIBA Stage 4 exhibition design, interpretation and content from target audience. This feedback will inform the final presentation.
Exhibition team will gain an insight into the most effective language, presentation and placement of trigger warnings for target audience group.
Combat Stress will have the opportunity to contribute to the development of an exhibition that caters for the diverse needs of veterans, particularly those living with PTSD.
</t>
  </si>
  <si>
    <t xml:space="preserve">Participants have a positive experience
Final exhibition meets the needs and requirements of target audience group; 
Trigger warnings meet the needs of audiences.
</t>
  </si>
  <si>
    <t xml:space="preserve">RAF/ UK Space Command are supportive of the exhibition
RAF Cosford feel involved in the exhibition and stronger links fostered.
Cadets develop research, interpersonal and presentation skills </t>
  </si>
  <si>
    <t>Exhibition content and design will be accurate, reliable and supported by experts
Minimises the risk of placing sensitive content in the public domain that may not meet RAF approval.
Exhibition content will be relevant to target audiences - children and young people and the RAF Community.</t>
  </si>
  <si>
    <r>
      <rPr>
        <b/>
        <sz val="10"/>
        <rFont val="Arial"/>
        <family val="2"/>
      </rPr>
      <t>Co-creation of soundscape for Bravo November</t>
    </r>
    <r>
      <rPr>
        <sz val="10"/>
        <rFont val="Arial"/>
        <family val="2"/>
      </rPr>
      <t xml:space="preserve">
Blind Veterans UK members will work with a creative facilitator to create an immersive soundscape which will form part of the Hangar 1 exhibition and be accessible online. There will be 14 sessions, including a site visit to RAF Odiham and a reminiscence session with past Bravo November crew members. Testing will be carried out with young people from the RAF Cadets and Youth Panel.</t>
    </r>
  </si>
  <si>
    <r>
      <rPr>
        <b/>
        <sz val="10"/>
        <rFont val="Arial"/>
        <family val="2"/>
      </rPr>
      <t>Departmental Social Media Takeovers.</t>
    </r>
    <r>
      <rPr>
        <sz val="10"/>
        <rFont val="Arial"/>
        <family val="2"/>
      </rPr>
      <t xml:space="preserve"> When departments have a special event or a major milestone in their MDP project work, the Comms team will work with these teams on a social media takeover. Teams will be able to share photos and video content with more of a ‘real time’ ‘behind-the-scenes’ access feel to the content. 
Departments involved will include: Exhibitions, Curatorial, Learning and Engagement, Community Engagement, Conservation Team and Volunteers. 
Each department will nominate members of their own team to create content that will chime with a  target audience group as part of their social media takeover. So for example we could have a member of the Exhibitions Team demonstrating how the Exhibitions and Curatorial Teams have made our Hangars and Galleries as accessible as possible by listening to the needs of such groups and implementing them in the exhibition's design and build. 
The Comms team will provide support and assistance with the creation of content, but topics will be decided by each individual department focussing on an appropriate target audience.  </t>
    </r>
  </si>
  <si>
    <t>Exhibition budget: £25,000 (Blitz £6,000, Test Flight £15,000, Cold War £4,000)
Trauma facilitator: £2000
Specialist curator (LGBTQ+): £2000
Creative practitioner: £2,000
Refreshments and materials: £650x3
Travel costs for participants £700x3 
Celebration events £500x3</t>
  </si>
  <si>
    <t>None</t>
  </si>
  <si>
    <t xml:space="preserve">Children and young people; Adult day trip visitors; People from lower socio-economic backgrounds; People from a wider range of ethnic backgrounds; 
People with access requirements and additional needs </t>
  </si>
  <si>
    <t>May 2025 to July 2027</t>
  </si>
  <si>
    <t>Minimum of five social media takeovers; 2,000 engagements per take-over across the channels used; above average engagement on our posts (compared to average engagement rates on that channel); growth in numbers from specific targets groups visiting</t>
  </si>
  <si>
    <t xml:space="preserve">All audiences, including: Children and young people; People from a wider range of ethnic backgrounds 
People with access requirements and additional needs </t>
  </si>
  <si>
    <t xml:space="preserve">A more inclusive Museum that represents, engages and involves  our audiences
Long term growth in visitor numbers 
</t>
  </si>
  <si>
    <t>Autumn 2025 onwards</t>
  </si>
  <si>
    <t>Social media stats; post-visit visitor questionnaire</t>
  </si>
  <si>
    <t xml:space="preserve">May 25 - December 28 </t>
  </si>
  <si>
    <r>
      <t xml:space="preserve">Schools Advisory Board
</t>
    </r>
    <r>
      <rPr>
        <sz val="10"/>
        <color theme="1"/>
        <rFont val="Arial"/>
        <family val="2"/>
      </rPr>
      <t>The purpose of the Schools Advisory Board is to advise and input on our Learning programme, to ensure that our future offerings link to the curriculum. They will assist with filling any gaps that we have in our programme. We will consult and co-create with the Schools Advisory Board with any new activities/workshops aimed at school groups for feedback.</t>
    </r>
    <r>
      <rPr>
        <b/>
        <sz val="10"/>
        <color theme="1"/>
        <rFont val="Arial"/>
        <family val="2"/>
      </rPr>
      <t xml:space="preserve"> </t>
    </r>
    <r>
      <rPr>
        <sz val="10"/>
        <color theme="1"/>
        <rFont val="Arial"/>
        <family val="2"/>
      </rPr>
      <t>The panel will meet once a quarter. During the delivery stage we will target cold spot schools to be involved to support further engagement.</t>
    </r>
  </si>
  <si>
    <t>Barriers to engagement will be removed as we will be building trust and connections with our communities
People will be introduced to the RAF Museum and will hear about some inspirational people 
Opportunities to engage with historic objects as well as the Spitfire cockpit and other material
People are able to physically connect with a significant piece of World War Two aviation history and they have deeper empathy and understanding of the pilots’ experiences at this time</t>
  </si>
  <si>
    <t>Staff and volunteer time; replica Spitfire; equipment and materials budget; van hire and fuel budget</t>
  </si>
  <si>
    <t>Planning from May 2025; touring programme August to November 2026 to 2028.</t>
  </si>
  <si>
    <t xml:space="preserve">Van hire £6000 (60 days over 3 years); fuel £2,000; ladders £800; branded gazebo £2500; Exhibition, handling, branding £4,000 </t>
  </si>
  <si>
    <t xml:space="preserve">Participant count; verbal feedback; photographs; short feedback forms, and casual feedback mechanisms (e.g. ball in a bucket). Feedback from volunteers that assist on the day and email from the organisers post event. </t>
  </si>
  <si>
    <t xml:space="preserve">Co-creation project: verbal feedback, photographs and if possible short vox pop filming.  
Out and about sessions: verbal feedback; photographs; short feedback forms, and casual feedback mechanisms (e.g. ball in a bucket). Feedback from volunteers that assist on the day and email from the organisers post event.  </t>
  </si>
  <si>
    <t>Staff and volunteer time; budget for equipment and materials; 
T&amp;S captured in overarching budgets</t>
  </si>
  <si>
    <t>May to Sept 2025 (including co-creation project), then April to Sept 2026/2027/2028</t>
  </si>
  <si>
    <t>Activity co-creation with youth groups:
art and craft materials, resources £50, refreshments £150,  resources £100, printing £150.= £450 x 4 = £1800
Attendance at events (x16) Hire of a car / van and fuel to get to the sessions £100. Developing materials and activities and looking after the collection for each session £100 = £3200</t>
  </si>
  <si>
    <t xml:space="preserve">10 library sessions, c. 50 engagements per session; 500 people altogether. </t>
  </si>
  <si>
    <t xml:space="preserve">May 2025- July 2027. </t>
  </si>
  <si>
    <t xml:space="preserve">Development of activities and materials £1000 
Design and printing £1500
Replacement of materials £500. 
Car hire/fuel £500
</t>
  </si>
  <si>
    <t xml:space="preserve">Children and young people; Adult day trip visitors; People from lower socio-economic backgrounds </t>
  </si>
  <si>
    <t xml:space="preserve">Families; People from lower socio-economic backgrounds </t>
  </si>
  <si>
    <t>Staff and volunteer time - Community Engagement Volunteer. 
Training - Lego Spike Prime (see training budgets)
Equipment and materials budget
Transport budget</t>
  </si>
  <si>
    <t xml:space="preserve">Participant count; verbal feedback; photographs; short feedback forms, and casual feedback mechanisms (e.g. ball in a bucket). Feedback from volunteers that assist on the day. </t>
  </si>
  <si>
    <t xml:space="preserve">Participant count; verbal feedback; photographs; short feedback forms, and casual feedback mechanisms (e.g. ball in a bucket). Feedback from volunteers that assist on the day.. </t>
  </si>
  <si>
    <t>Transport £1000
Resources and printing £500
Preparations of the RAF £1000
Lego £2500 
Staff and volunteer time - Community Engagement Volunteer. 
Training - EDI and internal Lego training</t>
  </si>
  <si>
    <t>Staff and volunteer time - Handling Collection Volunteer (research) and Community Engagement Volunteer (delivery)</t>
  </si>
  <si>
    <t>June 2026 to April 2028</t>
  </si>
  <si>
    <t>Record of loans and engagement numbers. Feedback from participants throughout the loan box development stage. Once rolled out, we will receive feedback from participants who loan out the boxes and attend talks.</t>
  </si>
  <si>
    <t>Sept 2025-December 2028</t>
  </si>
  <si>
    <t>JET Regional Manager and two Liaison Officers; resource and travel costs</t>
  </si>
  <si>
    <t xml:space="preserve">Activity: detailed description </t>
  </si>
  <si>
    <t>Participant time, staff and volunteer time, exhibition budget, refreshment and materials budgets</t>
  </si>
  <si>
    <t>3 projects delivered, 3 exhibitions installed. Each project includes 12+ participants over 6 months/3 sessions. (Total 108 engagements.)
Participants increase confidence, enjoy the experience and feel that the process was collaborative and valuable
Volunteers develop new skills and enjoy the experience.</t>
  </si>
  <si>
    <t>Participant time
Staff time
Budget for creative facilitator
AV support
(Budget for creating the soundscape itself sits within exhibition budgets)</t>
  </si>
  <si>
    <t>Participant time, staff and volunteer time, exhibition budgets, refreshment and materials budgets</t>
  </si>
  <si>
    <t>Per project:
Creative practitioner 6 days at £285 per day (£1710)
Materials £1000
Travel for practitioner £300
Travel for participants £500
Resources £200
Refreshments £300
Exhibition printing costs £600 (design in house)
Celebration event £200</t>
  </si>
  <si>
    <t>Feedback after each session; films and photos of creative process (where appropriate); participant questionnaire; volunteer feedback; opportunities for audience feedback at pop up exhibitions (e.g. comment book), post-project reflections from artist.</t>
  </si>
  <si>
    <t>Staff time, Community Engagement Volunteer time, Community Grant fund, support to access collections, space in Museum</t>
  </si>
  <si>
    <t>18 projects undertaken; participants develop skills and confidence; participants fell more connected to RAF stories</t>
  </si>
  <si>
    <t xml:space="preserve">Questionnaires for successful and unsuccessful applicants; grantee reporting and feedback; final reports from grantees (including photographs); filming of projects (where appropriate); internal evaluation at the end of each round to inform planning for the next round; feedback from panel members via questionnaire. </t>
  </si>
  <si>
    <t>Participant questionnaire, verbal feedback as part of sessions, visitor feedback</t>
  </si>
  <si>
    <r>
      <rPr>
        <b/>
        <sz val="10"/>
        <color theme="1"/>
        <rFont val="Arial"/>
        <family val="2"/>
      </rPr>
      <t>Collaboration with RAF communities and experts</t>
    </r>
    <r>
      <rPr>
        <sz val="10"/>
        <color theme="1"/>
        <rFont val="Arial"/>
        <family val="2"/>
      </rPr>
      <t xml:space="preserve">
- Consultation on space section of the exhibition with UK Space Command. Work with UK SC on interpretation development and exhibition design.
- Co-creation of interior of Tornado enclosure with RAF Cosford, including Engineers' workbench interactive.
- Consultation with RAF Waddington on interpretation development and exhibition design for Drone Zone.
- Consultation with RAF Cosford, No. 1 Radio School, on Cyber. 
- Consultation with RAF Cranwell on recruitment and training. Co-design of interactives.
- Consultation with HIVE on 'Meet the RAF' and 'Support' sections of the exhibition, particularly around the RAF Community and support available for families
- Co-creation with RAF Cadets on exhibition content for 'Prepare' section of the exhibition, particularly around recruitment and training. Three workshops at Squadron hub. </t>
    </r>
  </si>
  <si>
    <r>
      <rPr>
        <b/>
        <sz val="10"/>
        <color theme="1"/>
        <rFont val="Arial"/>
        <family val="2"/>
      </rPr>
      <t>Consultation with groups with lived experience</t>
    </r>
    <r>
      <rPr>
        <sz val="10"/>
        <color theme="1"/>
        <rFont val="Arial"/>
        <family val="2"/>
      </rPr>
      <t xml:space="preserve">
In depth consultation workshops with RAF's LGBT+, BAME and Disability Networks and Fighting with Pride and Combat Stress (medical and well-being) to discuss planned interpretative approach for representation of their communities in the exhibition. Advice on terminologies to be used to represent their experiences since 1980.
Follow-up consultation sessions with RAF's LGBT+, BAME, and Fighting with Pride and Combat Stress to gather feedback on interpretation that relates to representation of their communities in the exhibition. 
Workshops will include discussion about key events, developments, issues and people stories during the exhibition timeframe. Two workshops planned with each of the 5 groups.</t>
    </r>
  </si>
  <si>
    <t>Develop a welcoming, high quality, accessible, relevant offer which promotes inclusion and social connectedness
Support the professional development and employability of students 
Empower students to be actively involved in creating the timeline</t>
  </si>
  <si>
    <t>Staff time; student and tutor time
Budget for creation of timeline sits within exhibition budgets.</t>
  </si>
  <si>
    <t>Verbal feedback, participant questionnaires; visitor feedback; tracking/ observation of visitors</t>
  </si>
  <si>
    <r>
      <rPr>
        <b/>
        <sz val="10"/>
        <rFont val="Arial"/>
        <family val="2"/>
      </rPr>
      <t xml:space="preserve">Co-creation of welcome interpretation for the Collections Hub
</t>
    </r>
    <r>
      <rPr>
        <sz val="10"/>
        <rFont val="Arial"/>
        <family val="2"/>
      </rPr>
      <t>We will work with The Haven Wolverhampton (domestic abuse support) to partner with families in challenging circumstances. We will undertake four workshops with family groups to create a welcome/ introduction, object display and a sensory interactive. The workshops will  identify touch and smell-based items and  develop designs for the model.</t>
    </r>
  </si>
  <si>
    <t>Increase volunteer and trainee recruitment from underrepresented audiences.
Volunteers develop skills, confidence and experience
The Museum gains a reputation for being a centre of innovation that can support people with their life goals, increasing interest in volunteer opportunities and training placements</t>
  </si>
  <si>
    <t xml:space="preserve">Posts to be co-created and produced in house; budget for boosting posts/paid for posts sits within project marketing budgets </t>
  </si>
  <si>
    <t>Comms Team time; Collections research team time; volunteers to develop content; youth panel time</t>
  </si>
  <si>
    <t xml:space="preserve">Content to be co-created and produced in house; budget for boosting posts/paid for posts sits within project marketing budgets </t>
  </si>
  <si>
    <t>Ten dates per year celebrated. Minimum of 2,000 engagements for each piece of content. Above average engagement on our posts. 10% uplift in our social media engagement after 12 months. Higher proportion of visitors report finding out about he Museum through social media.</t>
  </si>
  <si>
    <t>Relationships developed with online audiences, especially younger audiences
Staff and volunteers acquire new skills
The Museum gains a reputation as a beacon site for specific audiences e.g. people with accessibility needs and their friends and families
Visitor numbers increase</t>
  </si>
  <si>
    <t>Number of takeovers, engagement levels with posts, visitor numbers; visitor demographics (surveys)</t>
  </si>
  <si>
    <t>60 events over the three year programme; total of 6000+ interactions (100 per event average); positive feedback from participants.</t>
  </si>
  <si>
    <t xml:space="preserve">16 events, 100 people per event, 1600 total engagements. Participants have a positive experience. </t>
  </si>
  <si>
    <t>Three sessions delivered to each of four groups; 20 participants per group; total 240 engagements
Participants have an enjoyable experience, gain skills and confidence, and feel more connected to RAF stories</t>
  </si>
  <si>
    <t>Boxes: 3 themes developed, 3 co-creation sessions per group (10 individuals). Total 90 contacts over three themes for co-creation. Boxes then loaned out once a month (average 3 loans per month once all boxes are available). Anticipate a total of c.50 loans, 500 engagements by December 2028.
Talks: anticipate 18 sessions, total 360 engagements.
Positive feedback from participants.</t>
  </si>
  <si>
    <t>Reporting from JET team including reporting on student enrolment data, Social and Emotional Learning (SEL) Competencies, academic attainment, Increased attitude to learning and school engagement (via observation and qualitative and quantitative data from teachers and students)</t>
  </si>
  <si>
    <r>
      <rPr>
        <b/>
        <sz val="10"/>
        <color theme="1"/>
        <rFont val="Arial"/>
        <family val="2"/>
      </rPr>
      <t>Co-design of timeline graphics</t>
    </r>
    <r>
      <rPr>
        <sz val="10"/>
        <color theme="1"/>
        <rFont val="Arial"/>
        <family val="2"/>
      </rPr>
      <t xml:space="preserve">
Work with Graphic Design students from University of Wolverhampton to develop the graphic design for the timeline. This will be a live project as part of BA Graphic Design course. The students will shape, influence and be actively involved in the creation of a key part of the exhibition.</t>
    </r>
  </si>
  <si>
    <t>Ongoing from June 2025</t>
  </si>
  <si>
    <t xml:space="preserve">Staff time, budgets for refreshments, travel and print/materials </t>
  </si>
  <si>
    <t>People from lower socio-economic backgrounds; People from a wider range of ethnic backgrounds; People with access requirements and additional needs; Families</t>
  </si>
  <si>
    <t xml:space="preserve">Per focus group (x10): Refreshments £50
Printing and materials £50
Travel for participants £100
</t>
  </si>
  <si>
    <t>Project records, participant feedback, visitor numbers; social listening tools to measure and explore how people are engaging with the Museum on social media platforms</t>
  </si>
  <si>
    <t>Planning summer 2025 onwards, celebrations January 2026 to December 2028</t>
  </si>
  <si>
    <t>Planning and recording April-May 2027, campaign June-July 2027</t>
  </si>
  <si>
    <t>Staff and volunteer time; participant time; T&amp;S budget</t>
  </si>
  <si>
    <t>T&amp;S for participants £300</t>
  </si>
  <si>
    <t>Planning from May 25, delivery January 26 to December 28</t>
  </si>
  <si>
    <t>Staff and volunteer time; budget for equipment; budget for external support</t>
  </si>
  <si>
    <t>Staff and volunteer time; equipment budget</t>
  </si>
  <si>
    <t>Feedback from students as part of the day's activities; post-visit survey to teachers; record of take up</t>
  </si>
  <si>
    <t>Feedback from students as part of the workshop; post-visit survey to teachers; record of take up</t>
  </si>
  <si>
    <t>Sep 25 - July 27, then ongoing delivery onsite</t>
  </si>
  <si>
    <t>Intergenerational story telling, young people will have understood the experiences older people had in the military and older people will have understood the experiences of young people and break down barriers around older and young people and people's perceptions</t>
  </si>
  <si>
    <t>Project staffing</t>
  </si>
  <si>
    <r>
      <rPr>
        <b/>
        <sz val="10"/>
        <rFont val="Arial"/>
        <family val="2"/>
      </rPr>
      <t>Learning and Community Engagement Traineeship</t>
    </r>
    <r>
      <rPr>
        <sz val="10"/>
        <rFont val="Arial"/>
        <family val="2"/>
      </rPr>
      <t xml:space="preserve">
18 month post, hourly base salary of £11.44 (2024/25 rates) based on 21+ year old National Living Wage. Uplifts included.</t>
    </r>
  </si>
  <si>
    <r>
      <t xml:space="preserve">IT/Specialist Equipment for apprentices and trainees
</t>
    </r>
    <r>
      <rPr>
        <sz val="10"/>
        <rFont val="Arial"/>
        <family val="2"/>
      </rPr>
      <t>Equipment to support 6 posts</t>
    </r>
  </si>
  <si>
    <t>May 2025-December 2028</t>
  </si>
  <si>
    <t>May 2025- December 2028</t>
  </si>
  <si>
    <t>MP&amp;P, MBCC team, Exhibition and Interpretation, Access &amp; Learning, landscape contractors and students</t>
  </si>
  <si>
    <t xml:space="preserve">Access and inclusion: co-creation &amp; consultation </t>
  </si>
  <si>
    <t>Access and inclusion: visitor offer</t>
  </si>
  <si>
    <t>Budget for digital skills support £25,000 (based on 25 days at £1,000 per day)</t>
  </si>
  <si>
    <t xml:space="preserve">Launch events </t>
  </si>
  <si>
    <t>Collections move</t>
  </si>
  <si>
    <t>Heritage in our hands</t>
  </si>
  <si>
    <t>Community Grants Programme</t>
  </si>
  <si>
    <t>Jon Egging Trust Blue Skies programme</t>
  </si>
  <si>
    <t>Collections programme</t>
  </si>
  <si>
    <t>Interpretation co-production programme</t>
  </si>
  <si>
    <t>Specialist advisory panels</t>
  </si>
  <si>
    <t>Costs form part of core budgets</t>
  </si>
  <si>
    <t>Platform already exists; £1000 to allow for printing paper copies</t>
  </si>
  <si>
    <t>Blue Skies programme:
315 individual students supported per year
90% of students to have developed their social and emotional learning skills
Over 80% show an improvement in school engagement
Over 70% will be of socio-economic disadvantage
100% have experienced at least 2 external visits to RAF Museum, Midlands
Inspirational Outreach days at RAF Museum:
200+ students per annum (up to 900+ students hours per year).</t>
  </si>
  <si>
    <t xml:space="preserve">The  Museum will be established as a best practice STEAM hub  
Provides access to equipment and skills other Museums and Schools/Teachers may not be able to access 
We will have established deeply impactful learning, linked to the curriculum and the Museums collection. 
We will have increased skills levels for staff, volunteers, teachers and young people. </t>
  </si>
  <si>
    <t>Development July 2025 to July 2026, Roll out from January 2026. All three boxes available for loan from September 2026.</t>
  </si>
  <si>
    <t xml:space="preserve">Handling collection (Midlands and London); materials; staff and volunteer time; in house design for downloadable pack </t>
  </si>
  <si>
    <t>Suitcases: £120
Replica items: £2000
Sensory items: £1000
Spares/repairs £1000
Postage costs: £750</t>
  </si>
  <si>
    <t>Materials to support design process; staff and volunteer time; in house design; print</t>
  </si>
  <si>
    <t>April 2026-July 2027 (launch)</t>
  </si>
  <si>
    <t>Positive feedback from teachers and students; number of engagements per trail c.1000 per year; youth panel have a positive experience</t>
  </si>
  <si>
    <t>Positive feedback from teachers and students; number of engagements per tour c.1000 per year</t>
  </si>
  <si>
    <t>Record of downloads; Microsoft forms feedback from teachers; feedback from youth panel</t>
  </si>
  <si>
    <t>Record of downloads; positive feedback received online</t>
  </si>
  <si>
    <t>In house content creation</t>
  </si>
  <si>
    <t>Videographer, mascot, staff time</t>
  </si>
  <si>
    <t>Work with our audiences to share RAF stories that are relevant to their lives and lived experiences, inspiring them to fulfil their own potential
Reduced amount of ‘heritage at risk’
Work with partners to involve people in their local and RAF heritage, improving wellbeing and developing skills</t>
  </si>
  <si>
    <t>May 2025- June 2028</t>
  </si>
  <si>
    <t>Social media and marketing programme</t>
  </si>
  <si>
    <t>£3,500 for overhead imaging and digitisation set-up; £1,500 for computer set-up; £500 camera; £500 workshop for volunteers</t>
  </si>
  <si>
    <t>Minimum of 10 volunteering  opportunities offered
3,500 pages digitised in London. All pages ocr'd, indexed where relevant and filed appropriately
All unidentified objects reviewed, on CMS or disposed</t>
  </si>
  <si>
    <t>Work experience placement students</t>
  </si>
  <si>
    <t>External access to relevant CMS data; Museum facilitated training for student</t>
  </si>
  <si>
    <t>Collections Survey; placement records; feedback from students</t>
  </si>
  <si>
    <t>Per student - £250 T&amp;S; £250 stipend (allow for up to 4 placements)</t>
  </si>
  <si>
    <t>Staff time for administration, bursary payments</t>
  </si>
  <si>
    <t>September 2027</t>
  </si>
  <si>
    <r>
      <rPr>
        <b/>
        <sz val="10"/>
        <color theme="1"/>
        <rFont val="Arial"/>
        <family val="2"/>
      </rPr>
      <t xml:space="preserve">Practical Preservation
</t>
    </r>
    <r>
      <rPr>
        <sz val="10"/>
        <color theme="1"/>
        <rFont val="Arial"/>
        <family val="2"/>
      </rPr>
      <t>This activity will invite community groups to partner with us to explore our collections and curate their favourite items. We will partner with four groups: Telford and Wrekin CVS Carers group, RAFMM Youth Panel, spouses of RAF personnel based in Cosford, and the Newport Men's Shed group.
The project will be led by a group of trained volunteers, who will collaborate with each group over six months (one session a month), working in our Collections Hub. Volunteers will facilitate skill-sharing sessions among participants. This dynamic exchange of knowledge will foster intergenerational connections, with older volunteers imparting their expertise to younger individuals, while also embracing reverse mentoring opportunities where younger members contribute their insights and skills.
Participants will have the opportunity to delve into our artefacts, select objects and learn preservation techniques including cleaning and minor repairs. Each group will select their favourite objects, and these artefacts, accompanied by the group's interpretation, will be showcased in a small exhibition in the Collection Hub.</t>
    </r>
  </si>
  <si>
    <t>Feedback after each project; films and photos of process (where appropriate); participant questionnaire; volunteer feedback; opportunities for audience feedback for exhibitions.</t>
  </si>
  <si>
    <t>Percentage of objects prepared for move and subsequently rehomed; Volunteers report high levels of satisfaction and feel supported.</t>
  </si>
  <si>
    <r>
      <rPr>
        <b/>
        <sz val="10"/>
        <rFont val="Arial"/>
        <family val="2"/>
      </rPr>
      <t>Staff travel</t>
    </r>
    <r>
      <rPr>
        <sz val="10"/>
        <rFont val="Arial"/>
        <family val="2"/>
      </rPr>
      <t xml:space="preserve">
Allowance to cover staff travel to support project activity
</t>
    </r>
  </si>
  <si>
    <t>May 2025 onwards</t>
  </si>
  <si>
    <t>Uniform in place and fit for purpose</t>
  </si>
  <si>
    <t xml:space="preserve">15 students on placement each year (5 day placements)
£14.50 expenses claim for each student for each day </t>
  </si>
  <si>
    <t>15 T Level students placements provided. Positive feedback and evaluation from training providers and young people
Placement students reflect the diversity of local communities</t>
  </si>
  <si>
    <t>Project records, surveys and feedback system</t>
  </si>
  <si>
    <t>Budget for materials £350</t>
  </si>
  <si>
    <t>None (in house training)</t>
  </si>
  <si>
    <t xml:space="preserve">May - December 2028
</t>
  </si>
  <si>
    <t>September 2025/September 2026</t>
  </si>
  <si>
    <t>June 2025/Nov 2026 (ensures all required staff are trained, including new starters)</t>
  </si>
  <si>
    <t xml:space="preserve">Training fee £5000
</t>
  </si>
  <si>
    <t>Spring 2028</t>
  </si>
  <si>
    <r>
      <t xml:space="preserve">Fork Lift Truck Training
</t>
    </r>
    <r>
      <rPr>
        <sz val="10"/>
        <rFont val="Arial"/>
        <family val="2"/>
      </rPr>
      <t>Training for collections staff</t>
    </r>
  </si>
  <si>
    <r>
      <t xml:space="preserve">Asbestos Awareness Training
</t>
    </r>
    <r>
      <rPr>
        <sz val="10"/>
        <rFont val="Arial"/>
        <family val="2"/>
      </rPr>
      <t>Training for collections staff</t>
    </r>
  </si>
  <si>
    <t>Feedback from attendees</t>
  </si>
  <si>
    <t>Volunteer records, volunteer feedback, volunteer surveys; analysis of where potential volunteers learned about opportunities</t>
  </si>
  <si>
    <t xml:space="preserve">Volunteers; People from lower socio-economic backgrounds; People from a wider range of ethnic backgrounds; People with access requirements and additional needs </t>
  </si>
  <si>
    <t>Volunteer opportunities will be more accessible for people with additional support needs and those in underserved communities 
A more diverse community of RAF Museum volunteers</t>
  </si>
  <si>
    <t>Volunteer records, volunteer feedback, volunteer surveys; feedback from partner organisations</t>
  </si>
  <si>
    <t>KPI measured via Volunteero - Volunteer reports on "happiness" and provide feedback when they log hours,  feedback from staff and volunteers at other sites.</t>
  </si>
  <si>
    <t>Tablets purchased and used by volunteers regularly to access Volunteero</t>
  </si>
  <si>
    <t>Volunteering staff, IT, Volunteero</t>
  </si>
  <si>
    <t>Staff time; equipment and catering budgets</t>
  </si>
  <si>
    <t>Positive press coverage
Positive reviews from stakeholders</t>
  </si>
  <si>
    <t>High engagement from variety of local and national press. 
stakeholders are impressed with project</t>
  </si>
  <si>
    <t>July 2027</t>
  </si>
  <si>
    <t>Visitor number tracking
Postcode tracking to see where our visitors are coming from.
Surveys</t>
  </si>
  <si>
    <t>Staff time; volunteer time; equipment and catering budgets</t>
  </si>
  <si>
    <t>Levels of bookings; feedback from participants</t>
  </si>
  <si>
    <t>RAFM Staff, Operations, Curatorial, Exhibitions, Volunteers, Construction Contractor</t>
  </si>
  <si>
    <t xml:space="preserve">Proactive visitor engagement delivery phases
Encouraging repeat visits
Raising awareness of Museum sustainability strategy.
</t>
  </si>
  <si>
    <t>March 2026 - July 2027</t>
  </si>
  <si>
    <t>One tour, happening twice per week. Up to 15 people per tour. Positive feedback. Press coverage. Engagement with all of the targeted audiences</t>
  </si>
  <si>
    <t>Capital works public open days: March 2026 - February 2027  Preview days June 2027.</t>
  </si>
  <si>
    <t>March 2026-June 2027</t>
  </si>
  <si>
    <t>Four half-day sessions with 5 participants. Paid at £50 per participant/session, plus travel expenses £12.50</t>
  </si>
  <si>
    <t>Co-creation session refreshments: £300
Interpretative braille costs: £650
Braille handrail wayfinding sign 12 handrail points at £126 each: £1512
10 x wayfinding boards and maps at £1575 each: £15750
Information signs at £27 per sign x 100 signs: £270</t>
  </si>
  <si>
    <t xml:space="preserve">Completion of five co-creation sessions. Information gathered and utilised to guide outcome. Wayfinding signage in place
</t>
  </si>
  <si>
    <r>
      <rPr>
        <b/>
        <sz val="10"/>
        <color theme="1"/>
        <rFont val="Arial"/>
        <family val="2"/>
      </rPr>
      <t>Co-creation of wayfinding and signage</t>
    </r>
    <r>
      <rPr>
        <sz val="10"/>
        <color theme="1"/>
        <rFont val="Arial"/>
        <family val="2"/>
      </rPr>
      <t xml:space="preserve">
We will co-create the new wayfinding and signage, working with groups with specific access needs. This will help to ensure that the visitor orientation is as accessible as possible. We will also work with Front of House staff and volunteers to understand and address existing issues. 
Participant  groups:
- Front of House staff and volunteers (understand common queries and confusion from visitors with current set up).
- People with access needs (potentially recruited from Access Advisory Group volunteers)
- Youth Panel 
- Combat Stress Group
- People with dementia/those supporting people with dementia
Co-creation activities will be conducted by Operations team, who will feedback results to the Exhibitions and Interpretation team for implementation into site-wide interpretation and wayfinding.</t>
    </r>
  </si>
  <si>
    <t>Website statistics</t>
  </si>
  <si>
    <t xml:space="preserve">All audiences; People with access requirements and additional needs </t>
  </si>
  <si>
    <t xml:space="preserve">People with access requirements and additional needs;  Children and young people; People from lower socio-economic backgrounds </t>
  </si>
  <si>
    <t>People with access requirements and additional needs;                                Children and young people</t>
  </si>
  <si>
    <t>People with access requirements and additional needs                                Children and young people</t>
  </si>
  <si>
    <t xml:space="preserve">People with access requirements and additional needs; Children and young people </t>
  </si>
  <si>
    <t xml:space="preserve">Families, Children and young people, Adult day trip visitors, People from lower socio-economic backgrounds, People from a wider range of ethnic backgrounds, People with access requirements and additional needs . </t>
  </si>
  <si>
    <t xml:space="preserve">Children and young people
People with access requirements and additional needs
People from lower socio-economic backgrounds
People from a wider range of ethnic backgrounds
People with access requirements and additional needs 
Families and Young people 
</t>
  </si>
  <si>
    <t>Families
People with access requirements and additional needs
Children and young people
Adult day trippers
RAF</t>
  </si>
  <si>
    <t>Volunteers; People with access requirements and additional needs</t>
  </si>
  <si>
    <t>Content the Museum shares on its accessibility pages is up to date and relevant to this audience
Access Panel members will gain experience in how organisations improve and promote their accessibility 
People with access requirements will easily be able to access  information that is relevant to them and can plan a visit more easily and with confidence. 
Increase in visitors with access requirements coming to the Museum</t>
  </si>
  <si>
    <t xml:space="preserve">Refreshments: Year 1 £1500, Year 2, £1600, Year 3 £1,700 and year 4 £1,800
Art and craft materials £100 x 4
Partnering with Equalinks and the Muslim scouts £800 x4
Co-creation badge project £400 x4                                                                                          </t>
  </si>
  <si>
    <t>Staging £600
Marquees £400
Banners and signage £300
AV £650
Generator £350
Deckchairs £1,000
Entertainment £4,500
Programme £200
Infrastructure £2,000</t>
  </si>
  <si>
    <t xml:space="preserve">The communities we host will feel more valued and understand how the Museum  and our people stories link to their communities. 
We are a safe and welcoming space. Hosting an iftar enables people that may not come to the Museum, to come and enjoy an important element of their own faith. 
People from other faiths and none will be welcomed and have the opportunity to take part in an iftar. </t>
  </si>
  <si>
    <t>May 2025 - May 2028</t>
  </si>
  <si>
    <t>Autumn 2025</t>
  </si>
  <si>
    <t>Summer 2026</t>
  </si>
  <si>
    <t>Visitor questionnaires, verbal feedback</t>
  </si>
  <si>
    <r>
      <t>Battle of the Decades / Era collecting weeks</t>
    </r>
    <r>
      <rPr>
        <sz val="10"/>
        <color theme="1"/>
        <rFont val="Arial"/>
        <family val="2"/>
      </rPr>
      <t xml:space="preserve">
Working with the exhibitions and collections teams create a series of medium scale open days inviting visitors to share their memories of the 1980s, 1990s, 2000s, 2010s and 2020s for inclusion in our timeline. Large-scale co-curation feeding directly into the interpretation content development. These open days will be programmed within the public events existing programming. </t>
    </r>
  </si>
  <si>
    <t xml:space="preserve">Training programme </t>
  </si>
  <si>
    <t>Volunteering programme</t>
  </si>
  <si>
    <t xml:space="preserve">Apprenticeships, traineeships and work placements
</t>
  </si>
  <si>
    <t>Project records; feedback from students and teachers; social media statistics</t>
  </si>
  <si>
    <t xml:space="preserve">Children and young people; People from lower socio-economic backgrounds </t>
  </si>
  <si>
    <t>Children and young people; People with access requirements and additional needs;
People from lower socio-economic backgrounds 
People from a wider range of ethnic backgrounds</t>
  </si>
  <si>
    <t>Co-created design and build for mobile planters; Co-created design and build for wildlife houses; students have a positive experience</t>
  </si>
  <si>
    <t>Cost of travel and hospitality £1500
Materials cost £8500</t>
  </si>
  <si>
    <r>
      <rPr>
        <b/>
        <sz val="10"/>
        <color theme="1"/>
        <rFont val="Arial"/>
        <family val="2"/>
      </rPr>
      <t xml:space="preserve">Landscape engagement </t>
    </r>
    <r>
      <rPr>
        <sz val="10"/>
        <color theme="1"/>
        <rFont val="Arial"/>
        <family val="2"/>
      </rPr>
      <t xml:space="preserve">
Our landscape engagement work will support people to learn new skills in non-traditional learning spaces. It has three strands:
</t>
    </r>
    <r>
      <rPr>
        <b/>
        <sz val="10"/>
        <color theme="1"/>
        <rFont val="Arial"/>
        <family val="2"/>
      </rPr>
      <t>Wildlife houses:</t>
    </r>
    <r>
      <rPr>
        <sz val="10"/>
        <color theme="1"/>
        <rFont val="Arial"/>
        <family val="2"/>
      </rPr>
      <t xml:space="preserve"> A co-creation project with the capital works partner primary school to design and build bug houses that can be located around the site.
</t>
    </r>
    <r>
      <rPr>
        <b/>
        <sz val="10"/>
        <color theme="1"/>
        <rFont val="Arial"/>
        <family val="2"/>
      </rPr>
      <t>Mobile planters:</t>
    </r>
    <r>
      <rPr>
        <sz val="10"/>
        <color theme="1"/>
        <rFont val="Arial"/>
        <family val="2"/>
      </rPr>
      <t xml:space="preserve"> Working with local schools from cold-spot areas, we will design and build 6 mobile planters for Collection Hub Landscape area
</t>
    </r>
    <r>
      <rPr>
        <b/>
        <sz val="10"/>
        <color theme="1"/>
        <rFont val="Arial"/>
        <family val="2"/>
      </rPr>
      <t>Planting sessions:</t>
    </r>
    <r>
      <rPr>
        <sz val="10"/>
        <color theme="1"/>
        <rFont val="Arial"/>
        <family val="2"/>
      </rPr>
      <t xml:space="preserve"> Working with students with additional needs, we will run planting workshops with specialists to show students how to plant specimens.</t>
    </r>
  </si>
  <si>
    <r>
      <rPr>
        <b/>
        <sz val="10"/>
        <color theme="1"/>
        <rFont val="Arial"/>
        <family val="2"/>
      </rPr>
      <t>Volunteer landscape maintenance &amp; gardening group</t>
    </r>
    <r>
      <rPr>
        <sz val="10"/>
        <color theme="1"/>
        <rFont val="Arial"/>
        <family val="2"/>
      </rPr>
      <t xml:space="preserve">
Volunteer gardening and landscape roles involved in maintenance and general up-keep of new landscape areas using sustainable approach including rainwater harvesting, no pesticides and drought resistant planting.</t>
    </r>
  </si>
  <si>
    <r>
      <rPr>
        <b/>
        <sz val="10"/>
        <rFont val="Arial"/>
        <family val="2"/>
      </rPr>
      <t>Collection handling points</t>
    </r>
    <r>
      <rPr>
        <sz val="10"/>
        <rFont val="Arial"/>
        <family val="2"/>
      </rPr>
      <t xml:space="preserve">
Open ‘collection handling points’ to increase the level of engagement and opportunity to share stories using hands on objects. Making it more immersive and real.
Collection Handling Points open each day during opening hours.
Existing volunteer role to be utilised.
Learning and Engagement Handling Collection Volunteers utilised to identify relevant stock available for visitor handling collection stations.</t>
    </r>
  </si>
  <si>
    <t>Project records; visitor surveys; verbal feedback</t>
  </si>
  <si>
    <t>July 2025-October 2025; March-October 2026/2027/2028</t>
  </si>
  <si>
    <r>
      <rPr>
        <b/>
        <sz val="10"/>
        <rFont val="Arial"/>
        <family val="2"/>
      </rPr>
      <t>Online pop up talks</t>
    </r>
    <r>
      <rPr>
        <sz val="10"/>
        <rFont val="Arial"/>
        <family val="2"/>
      </rPr>
      <t xml:space="preserve">
Create online ‘pop up talks’ to enable visitors to discover more about the collection and the people stories prior to visiting, creating reasons to visit. Record footage of the collection item with staff or volunteer completing voice over. Sharing its story and relevance.</t>
    </r>
  </si>
  <si>
    <t>90% VEA team confident in delivering talks to the public. 
One talk being delivered in the morning and one in the afternoon during the peak season (March-Oct)</t>
  </si>
  <si>
    <t xml:space="preserve">Families, Children and young people, People with access requirements and additional needs . </t>
  </si>
  <si>
    <t>Family Backpacks - £3,000
Sensory bags £3,000
Sensory kits £2,000</t>
  </si>
  <si>
    <t>Booking out/in system, checking system, materials for bags (including replenish/refresh), staff time</t>
  </si>
  <si>
    <t>Behind the scenes programme</t>
  </si>
  <si>
    <t>Discovering Heritage programme: our formal learning offer</t>
  </si>
  <si>
    <t>Staff and volunteer time; BAE apprentice time; partnership; digital platform</t>
  </si>
  <si>
    <t>STEAM bookings increase by 15%; number of learners engaged with STEAM will increase onsite to 3600 by 2028; we will deliver an additional 8 STEAM days and 20 STEAM workshops each year</t>
  </si>
  <si>
    <t>Level of usage; feedback from individual visitors and teachers/students (verbal feedback, post-visit surveys)</t>
  </si>
  <si>
    <t>Staff and volunteer time; refreshments; resources; space for activity</t>
  </si>
  <si>
    <r>
      <rPr>
        <b/>
        <sz val="10"/>
        <color theme="1"/>
        <rFont val="Arial"/>
        <family val="2"/>
      </rPr>
      <t>Stakeholder opening event</t>
    </r>
    <r>
      <rPr>
        <sz val="10"/>
        <color theme="1"/>
        <rFont val="Arial"/>
        <family val="2"/>
      </rPr>
      <t xml:space="preserve">
Large scale stakeholder evening event in partnership with the Development Team and support from all other teams. Introductions from Trustees and CEO. Guests to include funders, Trustees, local MPs and Mayors, senior RAF personnel, Royalty, media and stakeholder representatives. The event will include guided tours of the new exhibition in Hangar 1 and the Collections Hub. The new event space in Hangar 1 will host a stage, bar and tables for food and drink.</t>
    </r>
  </si>
  <si>
    <t>Table, chairs &amp; lighting hire £2,500
Event resources £1,000
Exhibitor show £4,000
Schools brochure £750 
Photographer £750
Badges £1,000
Workshop resources £1,500    
10 x full day workshops from STEM Workshop £4500
Budget for training other Museums and schools in STEM delivery/purchase of STEAM equipment £6,000</t>
  </si>
  <si>
    <t xml:space="preserve">Staff, volunteers, people  in digital poverty will be upskilled to access more of the collection on other platforms, understand the use of technology in the working environments and upskilled the community to encourage people to take up better opportunities. </t>
  </si>
  <si>
    <t xml:space="preserve">Feedback from TA Education in form of a report and Microsoft forms </t>
  </si>
  <si>
    <t>Students gain deeper understanding of specific historical topics
Curriculum-linked resources provide an engaging route into teaching history
More schools engage with RAF Museum Midlands
Increased access to heritage for students from rural areas</t>
  </si>
  <si>
    <t>Feedback from the schools involved in co-curation; post-loan teacher survey; record of loans</t>
  </si>
  <si>
    <t xml:space="preserve">More visits to the Museum from schools that face financial barriers
Young people engage actively with the exhibitions and collections
Youth panel members develop skills and feel valued
</t>
  </si>
  <si>
    <t>4 projects undertaken with 4 groups; 6 sessions per group; 10 participants per group (total 240 engagements). Pop up exhibitions created by each group. Positive feedback from participants.</t>
  </si>
  <si>
    <t>Minimum of three MA placements offered; collections research undertaken; students learn skills and have a positive experience</t>
  </si>
  <si>
    <t>Ten funded places offered; positive feedback from beneficiaries; placements open up opportunities that recipients would not otherwise have considered</t>
  </si>
  <si>
    <t xml:space="preserve">Fingerless Gloves and safety shoes for new volunteers £9360, Equipment and Materials, £15,000 Hazard remediation £22400, Conservation Stabilisation £5600, Welfare facility hire £3300 for 12 weeks </t>
  </si>
  <si>
    <t>Community interpretation programme</t>
  </si>
  <si>
    <t>Social media and marketing messaging will use authentic voices which chime with target audiences
Marketing will be more effective, numbers from target audiences will increase</t>
  </si>
  <si>
    <t>3 x focus groups each year; participants have a positive experience; messaging supports growth of target audiences; online engagement</t>
  </si>
  <si>
    <t>Visitor targets are met; proportion of visitors from our target cross-cutting groups increases; above average engagement with social media posts; participants have an enjoyable experience</t>
  </si>
  <si>
    <t>Visitor count; visitor demographics via post-visit survey; social media stats; participant feedback</t>
  </si>
  <si>
    <t>45 work experience placements provided. Positive feedback and evaluation from young people.
Digital work experience programme delivered and positively received
Work experience students reflect the diversity of local communities</t>
  </si>
  <si>
    <t>Volunteer team is expanded and volunteers take on new roles
Volunteers support project delivery
Volunteers develop skills and experience, and have an enjoyable time
A more diverse community of RAF Museum volunteers</t>
  </si>
  <si>
    <t>Three visits undertaken, volunteers provide positive feedback</t>
  </si>
  <si>
    <t>Real life' projects will support school work and give students experience outside of the classroom
Content produced will attract and explain the benefits of the Museum and the new exhibition to families from economically deprived areas and attract more visitors
Families from economically deprived areas will feel more confident about visiting the Museum and make connections with heritage</t>
  </si>
  <si>
    <t>Two schools recruited and actively engaged
Students have a positive experience
Student's artwork is visible onsite
Digital content shared online obtains above average engagement</t>
  </si>
  <si>
    <t>Equipment and materials £1000; volunteer costs captured elsewhere</t>
  </si>
  <si>
    <t>Volunteers have an enjoyable time and gain skills</t>
  </si>
  <si>
    <t>Staff and volunteer time; equipment and materials</t>
  </si>
  <si>
    <r>
      <rPr>
        <b/>
        <sz val="10"/>
        <color theme="1"/>
        <rFont val="Arial"/>
        <family val="2"/>
      </rPr>
      <t>Pop up talks</t>
    </r>
    <r>
      <rPr>
        <sz val="10"/>
        <color theme="1"/>
        <rFont val="Arial"/>
        <family val="2"/>
      </rPr>
      <t xml:space="preserve">
Identify and develop RAF stories to share through short 'pop up' talks that allow the audience to participate, including a Q&amp;A session following the talk. The talks will be an chance for  the Visitor Experience team to share their knowledge and provide another level of engagement and opportunity to engage. 
Each talk will have an agreed theme to ensure the main points are conveyed and engagement with the audience is ensured. Each talk will be agreed with the lead Visitor Experience Supervisor (VES), researched by the Visitor Experience Assistant (VEA) or Welcome Host Volunteer. Delivery will be tested out of hours to colleagues for feedback and confidence-building. 
Talks will be an opt in experience. They will complement the exhibition, and will not be relied on to share the story being conveyed within an exhibition.</t>
    </r>
  </si>
  <si>
    <t>Add value to a visit and to encourage and increase engagement and debate 
Share RAF stories that are relevant to our audience's lives and lived experiences, inspiring them to fulfil their own potential
Raise awareness of the importance of sustainability then, now and the future</t>
  </si>
  <si>
    <t xml:space="preserve">One 'Collection Handling' unit available 10am-2pm throughout the peak season March-October; positive feedback from visitors
</t>
  </si>
  <si>
    <t>Visitors will be inspired to engage with STEM topics
Apprentices will develop confidence, skills and real life experience</t>
  </si>
  <si>
    <t>Number of people engaging with the digital trail; feedback via visitor comments/visitor survey; feedback from apprentices; feedback from partnership lead</t>
  </si>
  <si>
    <t xml:space="preserve">Feedback from participants and visitors; project records </t>
  </si>
  <si>
    <t xml:space="preserve">Feedback from VEA team; feedback from participants; record of tours undertaken and take up
</t>
  </si>
  <si>
    <t>Majority of costs are in co-funding staff posts. Resource costs: £8,000: School travel to the Museum; £1793</t>
  </si>
  <si>
    <t>Per theme (x3): 
Resources for sessions £150
Suitcase or box £100
Refreshments  £150
MP3 players, speakers and usb £200
Printed resources £200
Handling objects £300
Conservation equipment £100. 
Immersive products, e.g. scents £100 
Plus overarching costs: 
Research and printing for tours and talks £1,500              
Creating online content (in house)
Postage for boxes £600
Damage to items, repair or replacement £300
T&amp;S captured separately</t>
  </si>
  <si>
    <t>Replicas etc £1,500
T&amp;S captured separately</t>
  </si>
  <si>
    <t>YOUR HERITAGE</t>
  </si>
  <si>
    <t>YOUR VOICES</t>
  </si>
  <si>
    <t>Substrand</t>
  </si>
  <si>
    <t>Boxes loaned to 12 schools each by December 2028 (total 1,080 engagements based on 30 students per loan); boxes are an effective teaching tool</t>
  </si>
  <si>
    <t>July 2027-December 2028</t>
  </si>
  <si>
    <t>July 2027 - December 2028</t>
  </si>
  <si>
    <t>Immersive Loan Boxes and talks for Care Homes
Co-creation of Immersive Loan Boxes tailored for Care Homes and community organisations. We will partner with Wheatlands, a local care home, and collaborate to develop and craft three themed loan boxes, with two sets of each box available. The themes, determined through co-creation, will span a rich variety of topics including RAF History, Aviation Technology, Uniforms and Insignia, Veterans' Stories, Women in the RAF, Life on the Base, RAF Music and Entertainment, Home Front, RAF Rescue and Humanitarian Missions, and RAF People at Home.
These immersive loan boxes will have sensory elements including sound, smell, and touch, offering a multi-dimensional experience. Complemented by comprehensive content and a user guide, they will serve as invaluable tools for learning, reminiscence, and connection within diverse communities. 
We will also work with Museum volunteers to research and write a series of tour and talks for care homes, older people, and people living with dementia. One tour/talk will be linked to each box, designed to be delivered with or without the box. The talks will be 45 to 60 minutes long and will be interactive and engaging. The research and development phase will take place alongside the development of the loan boxes. Initially, the focus will be on delivering talks offsite and online, due to ongoing capital works, until the completion of Hangar 1. Once the capital works are complete, the talks will be available onsite, offsite, and online, catering to varying preferences and accessibility needs.
Each box will undergo a six-month development process, with three visits to the participating group. Upon completion of each theme, the two sets of boxes will be made available for wider use by other groups. The project will foster meaningful connections and insights with the participating community. Boxes and talks will then become an integrated part of the Community programme post opening and beyond. Contents will be updated on a two yearly cycle.</t>
  </si>
  <si>
    <t>Hangar 1 trail co-creation: £500 for materials; Interactive trail technology and physical infrastructure: £4,000</t>
  </si>
  <si>
    <t>Family Backpacks 
Q1 2026 (without H1), relaunch Q4 2027 with H1 to December 2028
Sensory bags for SEN schools
Q4 2025
Sensory kits for Hangar 1 quiet room
Q4 2027</t>
  </si>
  <si>
    <t xml:space="preserve">Family backpacks
Back packs are used minimum of 5 times a week; positive feedback
Sensory bags for SEN schools
SEN self led visits up by 20%
Sensory kits for Hangar 1 quiet room
Sensory bag feedback is 90 % positive that they support the visit </t>
  </si>
  <si>
    <r>
      <rPr>
        <b/>
        <sz val="10"/>
        <rFont val="Arial"/>
        <family val="2"/>
      </rPr>
      <t>Close up tours</t>
    </r>
    <r>
      <rPr>
        <sz val="10"/>
        <rFont val="Arial"/>
        <family val="2"/>
      </rPr>
      <t xml:space="preserve">
Creating specific tours for each RAF Chapter or exhibition space within Hangar 1. 
- Hangar 1: Prepare, support, defend and attack, linked to RAF sustainability strategy (where RAF came from, now and the future).
- Hero airframes, their stories and the people behind them. Link in the RAF future outlook.
- Collection Hub tours. Paid tours available to 11+ visitors. The tour will share stories of the unseen collection and allow the visitors to be guided through the collection both large and small, the unique and abundant. 
</t>
    </r>
  </si>
  <si>
    <t xml:space="preserve">We will track attendance and participation in the Schools Advisory Panel meetings. Regular verbal and written feedback from the volunteers on the panels. We will have regular observational assessments throughout the Museum to identify areas for improvement  </t>
  </si>
  <si>
    <t>No. of participant engagements (not staff/vols)</t>
  </si>
  <si>
    <t>Four tours a week. Up to 15 people per tour. 60 people per week capacity.</t>
  </si>
  <si>
    <t>Six tours a week. Up to 15 people per tour. 90 people per week capacity.</t>
  </si>
  <si>
    <t>Record of tours, feedback from participants.</t>
  </si>
  <si>
    <t>Cost of travel for staff and consultants and hospitality for students whilst on site £500</t>
  </si>
  <si>
    <t>Planning from May 25, delivery November 25 - March 26</t>
  </si>
  <si>
    <t>1,000 engagements with the trial each year; BAE apprentices report having an enjoyable time and gaining valuable experience, Positive feedback from teachers and students.</t>
  </si>
  <si>
    <r>
      <rPr>
        <b/>
        <sz val="10"/>
        <color theme="1"/>
        <rFont val="Arial"/>
        <family val="2"/>
      </rPr>
      <t>RAF Stories co-creation project with RAF Cadets.</t>
    </r>
    <r>
      <rPr>
        <sz val="10"/>
        <color theme="1"/>
        <rFont val="Arial"/>
        <family val="2"/>
      </rPr>
      <t xml:space="preserve">
Working with RAF Cadets to co-create all aspects of the development of a set of new RAF Stories. These are interviews with personnel and veterans which will be used in Hangar 1, across other onsite exhibitions and online. The Cadets will select participants, prepare questions, conduct interviews and edit videos.
The project will consist of 6 half-day sessions with the RAF Cadets. Target no. of interviews is 3 stories that can be shared on our existing RAF Stories website and in the Hangar 1 exhibition.
</t>
    </r>
  </si>
  <si>
    <t>3 new RAF Stories recorded and used in exhibitions and online. 
6 half-day session with Cadets.
Young participants gain skills and experience.</t>
  </si>
  <si>
    <t>66 volunteers supported through the buddy programme; volunteer group is more diverse, and includes more people with additional support needs; volunteers in the buddy programme feel supported, gain confidence and have an enjoyable experience</t>
  </si>
  <si>
    <t>January to June 2025</t>
  </si>
  <si>
    <t xml:space="preserve">Access to Hangar 1 and access to building scans and architectural plans </t>
  </si>
  <si>
    <t xml:space="preserve">Students reports and drawings and student and lecturer feedback </t>
  </si>
  <si>
    <t>Opportunity to increase public transport use (currently, only 3% of visitors arrive by public transport and 15% of regional day trippers who have not visited the Museum state that difficult public transport links are a barrier).
Reduces health and safety concerns related to public walking in the road (as there is currently no footpath between the station and Museum)</t>
  </si>
  <si>
    <t>July 2027- August 2028</t>
  </si>
  <si>
    <t>Costs will cover: 
Decals to brand vehicle : £2,000
Fuel/Electricity : £3,000
Insurance costs:
£3,000</t>
  </si>
  <si>
    <t xml:space="preserve">Service will be available to visitors until a pathway is constructed between Cosford Station and the Museum. This project is already in planning and likely to deliver in 2027/8. </t>
  </si>
  <si>
    <t>We aim to see an increase in % of visitors arriving via public transport and an increase in visitor experience ratings from those who do. We also expect to see a reduction in H&amp;S related incidents related to travel to the Museum</t>
  </si>
  <si>
    <t xml:space="preserve">Budget; admin support
Volunteer support                      Sponsorship of Vehicle </t>
  </si>
  <si>
    <t xml:space="preserve">Each day to host 20 people - Year One 100, Year Two 160, Year Three 240, 90% of schools felt the activity met their outcomes </t>
  </si>
  <si>
    <t>No cost. Filming kit available within the department.</t>
  </si>
  <si>
    <t>Feedback from visitors and schools taking part via survey
Engagement: Mobile planters - 120 students per planter, 720 students total. 
Wildlife houses -120 students total
Planting sessions - 75 students total (5 sessions of 15)</t>
  </si>
  <si>
    <t>From April 2027</t>
  </si>
  <si>
    <t>From October 2025. Each half term, small in scale in 2025 and 2026, growing in scale from 2027</t>
  </si>
  <si>
    <t>Interpreter: Bi-monthly equals six per year x three years = 18 sessions @ £295 per day.</t>
  </si>
  <si>
    <t xml:space="preserve">£25 per person for BSL online CPD certified course (50 staff and volunteers) = £1250
 £850 (BSL Level 2) - Two volunteers/staff = £1700. </t>
  </si>
  <si>
    <t>50 staff and volunteers trained and confident to use new skills
2 volunteers/staff achieve BSL Level 2 and feel confident to support BSL tours</t>
  </si>
  <si>
    <t>Completion of 10 recorded stories relating to H1 RAF stories; 500+ views per talk</t>
  </si>
  <si>
    <t>Two second year postgraduate courses involved and involving both local and international students</t>
  </si>
  <si>
    <t>Undergraduate Quantity Surveying and Building Surveyor Students gain industry experience of their study area through live project focus in a refurbished historic building</t>
  </si>
  <si>
    <r>
      <rPr>
        <b/>
        <sz val="10"/>
        <color theme="1"/>
        <rFont val="Arial"/>
        <family val="2"/>
      </rPr>
      <t>Collaborative live QS project</t>
    </r>
    <r>
      <rPr>
        <sz val="10"/>
        <color theme="1"/>
        <rFont val="Arial"/>
        <family val="2"/>
      </rPr>
      <t xml:space="preserve">
Collaborative project with University of Wolverhampton Quantity and Building Surveying students. Students will cost construction materials and survey buildings during delivery phase. The project will run through the delivery stage offering students experience on working with a live project and collaborating with a client and their capital team specialists. This will form part of the brief for delivery capital teams and will form part of the tender requirements for the Main Contractor during the construction phase.</t>
    </r>
  </si>
  <si>
    <t xml:space="preserve">Work experience and T-Levels: 40 T-shirts per annum x £10 x 3 years = £1200 
</t>
  </si>
  <si>
    <t xml:space="preserve">PPE equipment £449
</t>
  </si>
  <si>
    <t>20 primary schools 30 per class, total number of participants 600 students, 90% of schools felt the activity met their outcomes</t>
  </si>
  <si>
    <r>
      <t xml:space="preserve">Countdown to opening campaign
</t>
    </r>
    <r>
      <rPr>
        <sz val="10"/>
        <rFont val="Arial"/>
        <family val="2"/>
      </rPr>
      <t>In the six months in the run up to the launch of the new exhibition in July 2027, we will work with representatives from the above focus groups and will share with our target audiences that we wish to attract the main take-aways that representatives from each audience have gained from the Inspiring Everyone Programme. We will do this using their own words, images and films. This activity will be rolled out in a concentrated social media campaign over the six weeks running up to launch.</t>
    </r>
  </si>
  <si>
    <t xml:space="preserve">£350 packing materials
£1,500 for speakers at event day
3 x £500 for public collection programme with collecting sessions at RAFM or external organisations, such as the ATA                                                         </t>
  </si>
  <si>
    <t>February-June 2027</t>
  </si>
  <si>
    <t>Advertising call for material, condition checking, packing, RAF Day stand
Public Collection Programme for RAF Stories                  Volunteers /Art Volunteers</t>
  </si>
  <si>
    <t>Total of 233 new volunteers recruited, 360 individual volunteers involved in the project; 61,000+ volunteer hours contributed
Volunteers have a positive experience and gain skills and confidence
Volunteer population is more diverse in terms of ethnicity, disability, gender and socio-economic status</t>
  </si>
  <si>
    <r>
      <rPr>
        <b/>
        <sz val="10"/>
        <color theme="1"/>
        <rFont val="Arial"/>
        <family val="2"/>
      </rPr>
      <t xml:space="preserve">Veteran's stories for intergenerational learning. </t>
    </r>
    <r>
      <rPr>
        <sz val="10"/>
        <color theme="1"/>
        <rFont val="Arial"/>
        <family val="2"/>
      </rPr>
      <t xml:space="preserve">
We will develop a new veteran workshop using RAF Stories to share the stories with young people, targeting primary and secondary schools from identified cold spots in Birmingham, Walsall and Stoke on Trent. 
We will work with RAF Stories team to develop and deliver a new veteran-based workshop which will be based on a specific theme or period (for example the Second World War). We will identify two key themes or time periods to focus on, developing two different sessions, one for primary schools and one for secondary schools. The themes will link with the new exhibition content in Hanger One. The session will utilise RAF Stories and linked animations to share recollections from veterans.
The workshop will initially be delivered as outreach at target cold spot schools. The session will be designed so that it can be delivered from a laptop, and one outreach bag (for the corresponding uniform/artefacts). It will ensure the session is adaptable and can be delivered at any school, via a large auditorium, in a classroom setting. It will also be adapted for delivery online.
Once Hangar 1 reopens, the workshops will become part of our core onsite learning programme.</t>
    </r>
  </si>
  <si>
    <t>25 primary schools engaged, 25 secondary schools engaged; all schools located in our target cold spot areas (specific postcodes in Stoke, Walsall and Birmingham); two new workshops developed; 1,500 participants in total (pre-July 2027) Schools felt their activity met their outcomes 90%.</t>
  </si>
  <si>
    <r>
      <rPr>
        <b/>
        <sz val="10"/>
        <color theme="1"/>
        <rFont val="Arial"/>
        <family val="2"/>
      </rPr>
      <t xml:space="preserve">Immersive loan boxes for schools
</t>
    </r>
    <r>
      <rPr>
        <sz val="10"/>
        <color theme="1"/>
        <rFont val="Arial"/>
        <family val="2"/>
      </rPr>
      <t>We will work with schools in target cold spot areas to develop three new immersive loan boxes for schools. Volunteers will support research and development, and we will consult with both the Schools advisory panel and the youth panel.
Topics are expected to include: Local History/Second World War Homefront/Cold War – Protect &amp; Survive/Cold War – Berlin Wall/1980 to Modern day. Boxes will be closely linked to curriculum topics, including supporting local history studies.
The boxes will include sensory elements and encouragement to engage (smell boxes, mystery handling objects etc). We will also create downloadable activities designed to deepen understanding of each topic.
Each box is expected to take 4 months to develop, and then will be rolled out to schools. We will target promotion of the boxes to our cold spot schools and to schools in rural areas that face particular transport barriers.</t>
    </r>
  </si>
  <si>
    <r>
      <rPr>
        <b/>
        <sz val="10"/>
        <color theme="1"/>
        <rFont val="Arial"/>
        <family val="2"/>
      </rPr>
      <t xml:space="preserve">Open Family Iftar
</t>
    </r>
    <r>
      <rPr>
        <sz val="10"/>
        <color theme="1"/>
        <rFont val="Arial"/>
        <family val="2"/>
      </rPr>
      <t>A family-centric event aimed at fostering understanding and unity by inviting families from the Muslim faith, as well as those from other faiths and non-faith backgrounds, to share in the tradition of iftar together. This inclusive gathering serves as an opportunity to celebrate diversity and mutual learning, emphasising the shared values of community and togetherness.
The Open Family Iftar will be a free event (one event per year over 4 years), with tickets available on our website. To ensure cultural sensitivity and authenticity, we will partner with Equalinks CIC to provide guidance on the protocols of the Muslim faith. Activities will include STEM initiatives and Ramadan-themed crafts, and will be provided in collaboration with our partners. We also aim to extend invitations to organisations such as RAF Youth and Stem to enrich the experience further.
Throughout the event, attendees will have the chance to learn about diverse RAF stories and the ongoing capital build project. Fruit and hot food will be provided for breaking the fast, fostering a sense of community while eating together.
To deepen the conversation around shared values, we will invite guests, including religious and community leaders, to address the event on themes such as tolerance, kindness, and sharing. Additionally, each year will feature a co-creation element where young people will design the scout badge for the event and create the promotional poster, potentially in collaboration with a group of Muslim scouts.
The Open Family Iftar will be a meaningful and enriching event, fostering connections and dialogue across communities while celebrating the spirit of Ramadan and shared humanity. 
The Community Engagement Volunteers will be involved in delivering the activities during the Open Family Iftar.</t>
    </r>
  </si>
  <si>
    <r>
      <rPr>
        <b/>
        <sz val="10"/>
        <rFont val="Arial"/>
        <family val="2"/>
      </rPr>
      <t>BAE digital trail</t>
    </r>
    <r>
      <rPr>
        <sz val="10"/>
        <rFont val="Arial"/>
        <family val="2"/>
      </rPr>
      <t xml:space="preserve">
We will co create a digital trail in partnership with BAE systems and their apprentices. The trail will feature innovations and content that are historically linked to BAE systems and their involvement with the RAF and the RAF story.  
We will work with the apprentices to research, test and co curate the digital trail for both families and schools. The key focus will be STEM content including innovations from the past and looking to the future. The trail will encourage visitors to explore the whole site, igniting families and young people with an interest in STEM and how things work. 
We will also produce a paper trail including activities/puzzles based on BAE systems engineering skills. We will test and trial the trail with schools on self-guided visits and families from cold spot areas.</t>
    </r>
  </si>
  <si>
    <r>
      <rPr>
        <b/>
        <sz val="10"/>
        <rFont val="Arial"/>
        <family val="2"/>
      </rPr>
      <t xml:space="preserve">Learning and Engagement Manager </t>
    </r>
    <r>
      <rPr>
        <sz val="10"/>
        <rFont val="Arial"/>
        <family val="2"/>
      </rPr>
      <t xml:space="preserve">(uplift to salary from A&amp;L Officer) 
44 months (full-time)
</t>
    </r>
  </si>
  <si>
    <r>
      <rPr>
        <b/>
        <sz val="10"/>
        <rFont val="Arial"/>
        <family val="2"/>
      </rPr>
      <t xml:space="preserve">Learning Assistant </t>
    </r>
    <r>
      <rPr>
        <sz val="10"/>
        <rFont val="Arial"/>
        <family val="2"/>
      </rPr>
      <t xml:space="preserve">(uplift in hours for existing role, to provide backfill for Access and Learning Officer taking on Manager role) 
44 months (0.66 FTE increase in hours)
</t>
    </r>
  </si>
  <si>
    <r>
      <t xml:space="preserve">Curatorial and Research Traineeship
</t>
    </r>
    <r>
      <rPr>
        <sz val="10"/>
        <rFont val="Arial"/>
        <family val="2"/>
      </rPr>
      <t>18 month post, hourly base salary of £11.44 (2024/25 rates) based on 21+ year old National Living Wage. Uplifts included.</t>
    </r>
  </si>
  <si>
    <t xml:space="preserve">£1500 per day for Sustainability Champion Training, Sustainable Working Workshops = £3000. 
£135 per day for Environmental Sustainability Skills for Workforce Training = 15 staff
</t>
  </si>
  <si>
    <r>
      <rPr>
        <b/>
        <sz val="10"/>
        <rFont val="Arial"/>
        <family val="2"/>
      </rPr>
      <t xml:space="preserve">Sustainability Training Suite
</t>
    </r>
    <r>
      <rPr>
        <sz val="10"/>
        <rFont val="Arial"/>
        <family val="2"/>
      </rPr>
      <t>Three year training programme  to support gold level accreditation as part of our sustainability commitment 
Training identified for Sustainability Champions includes:
- Sustainability Champion Training (GEP Environmental) - offered to all sustainability group champions and Head of Estates
- Environmental Sustainability Skills for Workforce (IEMA) - for all line managers to filter down through staff teams including volunteers</t>
    </r>
  </si>
  <si>
    <t xml:space="preserve">Staff will safely be able to handle hazardous material that may be present in the Stafford stores - mandatory for all staff and volunteers who are working with or around objects.
</t>
  </si>
  <si>
    <t>Catering @ £250 per session x 2</t>
  </si>
  <si>
    <r>
      <rPr>
        <b/>
        <sz val="10"/>
        <color theme="1"/>
        <rFont val="Arial"/>
        <family val="2"/>
      </rPr>
      <t xml:space="preserve">Behind the Scenes Open Days
Capital works period (3 events): </t>
    </r>
    <r>
      <rPr>
        <sz val="10"/>
        <color theme="1"/>
        <rFont val="Arial"/>
        <family val="2"/>
      </rPr>
      <t>open days enable the public to visit the construction sites for Hangar 1 and the Collections Hub. Supporting these events and enabling  public access will form part of the brief for Delivery Capital teams including the Main Contractor during the construction phase.  These events will be programmed as part of wider public events themed programme, and will be ticketed on the website for people to book first come first serve - tickets will be free. There are minimal costs as they will be led by volunteers.</t>
    </r>
    <r>
      <rPr>
        <b/>
        <sz val="10"/>
        <color theme="1"/>
        <rFont val="Arial"/>
        <family val="2"/>
      </rPr>
      <t xml:space="preserve">
Preview days (2 events):</t>
    </r>
    <r>
      <rPr>
        <sz val="10"/>
        <color theme="1"/>
        <rFont val="Arial"/>
        <family val="2"/>
      </rPr>
      <t xml:space="preserve"> once Hangar 1 and the Collections Hub are completed, but before public opening, open days will allow invited groups to view the completed project sites.  The timings of these preview days will need to be programmed to slot in with the final fit out and the official opening events These preview days will be organised in conjunction with the exhibitions team.
Also provides an opportunity to gather feedback about the project, and to generate media interest.</t>
    </r>
  </si>
  <si>
    <r>
      <t xml:space="preserve">Timelapse filming
</t>
    </r>
    <r>
      <rPr>
        <sz val="10"/>
        <color theme="1"/>
        <rFont val="Arial"/>
        <family val="2"/>
      </rPr>
      <t>Timelapse filming of the exhibition installation, shared on the website and via social media</t>
    </r>
    <r>
      <rPr>
        <b/>
        <sz val="10"/>
        <color theme="1"/>
        <rFont val="Arial"/>
        <family val="2"/>
      </rPr>
      <t xml:space="preserve">. </t>
    </r>
  </si>
  <si>
    <t>Volunteer feedback; levels of engagement - one group per month, average 5 volunteers</t>
  </si>
  <si>
    <t>During the redevelopment of Hangar 1, the iftar will need to take place in another space. We would need 4-5 staff to lead the activities, VEA and VES cover, and volunteer support. Equalinks and partners to support delivery of the family activities. Activities, such as a colouring sheet, trail STEM activities such as VEX 123, rockets, rocket cars, Lego Spike Prime. History with the story of Noor Khan, new cut out figures and their stories representing diverse communities. Organise  refreshments through our restaurant. Scout badges each year, and art materials to cover this activity. EDI training</t>
  </si>
  <si>
    <r>
      <rPr>
        <b/>
        <sz val="10"/>
        <rFont val="Arial"/>
        <family val="2"/>
      </rPr>
      <t>Family Tour</t>
    </r>
    <r>
      <rPr>
        <sz val="10"/>
        <rFont val="Arial"/>
        <family val="2"/>
      </rPr>
      <t xml:space="preserve">
Developing a new family tour. A family-friendly tour will enable families to get a more in-depth view of the collection but in a way that is accessible to a younger age-range than is currently on offer. Developing the tour will involve working across different departments including exhibitions and interpretation and Learning.
Existing volunteer role to be utilised.</t>
    </r>
  </si>
  <si>
    <t xml:space="preserve">Replica Spitfire: A Pilot's Perspective 
A programme of inclusive and high profile events out in the community. We will take our existing replica Spitfire cockpit out and about into the community with a programme of hands on activities, creating an interactive mobile Museum experience.
We will create a mobile Museum centred on the Spitfire Cockpit, which will be transported in a hire van. The van will be large enough to fit the replica Spitfire cockpit onboard (loaded and unloaded via a tailgate), as well as a step ladder to access the cockpit, a gazebo and other items from the handling collection, uniform, educational materials and some audio-visual equipment. 
The programme will engage with local communities and organisations as well as places further afield in the East and West Midlands with the history, heritage and inspiring stores of the RAF. The mobile Museum will offer different activities including storytelling, roleplay, creative workshops and heritage objects for handling.  
This strand will enable the community engagement team to engage with a wider range of organisations and smaller organisations with the opportunity to take a large piece of kit with a substantial 'wow' factor out and about. The programme will target groups and community organisations in areas of high deprivation.
</t>
  </si>
  <si>
    <t xml:space="preserve">RAF Connections: Out and About in the Community 
This strand will showcase RAF Museum Midlands at local and regional events.
We will collaborate with a group of young people to co-create an engaging activity to showcase at events. The youth organisations we will work with are T&amp;W CVS young carers, Cosford Hive and two rural youth groups through SYA.  
We will take the activity to diverse events where we can share our inspiring RAF stories and engage audiences with our handling collection and STEM activities. These events will be an opportunity to introduce new audiences to the Museum, with a special emphasis on highlighting ongoing developments during the capital build phase. Our outreach efforts will be enriched by the inclusion of new stories sourced from our handling collection volunteer’s research. 
We will participate in a wide range of events, spanning faith group celebrations, community group gatherings, youth group activities, and heritage organisation events. Additionally, we will attend four Armed Forces Day events, marking our presence at the events annually starting in 2025.
The programme will be supported by Handling Collection Volunteers and Community Engagement Volunteers. </t>
  </si>
  <si>
    <t xml:space="preserve">Family Library Days 
This initiative targets libraries in areas with deprivation in Birmingham and the West Midlands. Over the course of the capital build, we plan to visit 10 different venues to engage families in immersive and enjoyable activities. These events will primarily take place on weekends and during school holidays to maximize participation. The libraries in Birmingham are, Shard End, Kent's Moat, Glebe Farm, Handsworth and Spring Hill. Libraries in Sandwell are Tipton and Smethwick, libraries in Wolverhampton are Low Hill and Whitmore Reans and the final library in Walsall is Aldridge. 
During these sessions, families can expect a variety of engaging activities, including hands-on experiences with handling objects and inspirational RAF stories. Additionally, we will incorporate exciting STEM activities such as building rockets, rocket cars, and creative Lego challenges.
By collaborating with libraries and complementing their existing programmes, our Family Library Days aim to foster community engagement and ensure that families are aware of the RAF Museum. These events provide an opportunity for families to connect, learn, and have fun together while gaining insight into our rich life.
</t>
  </si>
  <si>
    <t>Young people will have a better awareness of the RAF Museum Midlands. We shall be targeting libraries in areas of low deprivation both in urban and rural environments, our activities and the day will be free to all participants. We will be bringing a diverse range of RAF stories so this will reflect the people we engage with, so they know that the Museum is a place where they can see themselves reflected. We will be building trust of the Museum so people will be willing to visit or participate in other events</t>
  </si>
  <si>
    <t>Building Bridges with STEM
A Lego activity programme designed for community groups and organisations. Targeting four groups of young people, with a consideration for intergenerational inclusion, we aim to reach areas of deprivation, in both rural and urban areas. The groups are, T&amp;W Interfaith Youth Club, Derby Youth Alliance, Kidderminster and District Youth Trust and The Way Youth Zone in Wolverhampton. 
Over the course of three months, we will deliver three sessions to each group, once a month. These sessions will take place during the capital build phase. In the first session, participants will explore the vision for our capital build through our inspirational RAF stories and hands-on interaction with handling objects. Working in small groups, they will embark on designing and constructing aspects of the Museum using Lego.
The second session will feature another inspiring RAF narrative, followed by the continuation of the Lego building activity. Participants will then be introduced to Lego Prime, engaging in a coding activity to programme robots that interact with the Lego constructions.
During the final session, participants will showcase their completed Lego creations to the group. They will then use the Lego Prime kit to simulate an RAF rescue mission scenario, fostering further development of their coding skills. Each session's progress and insights will be shared on social media or through a blog/vlog to highlight the ideas generated and the learning experiences gained.
Once Hangar 1 is complete, we will invite all participants to the launch event so they can see what it is like in real life.</t>
  </si>
  <si>
    <t>STEAM hub
We will establish the Museum as a STEAM hub that delivers linked projects, activities, and sessions. We will train other Museums, teachers, and schools in STEAM and design and technology-based activities, utilising RAF collections and stories to inspire and educate. Our planned activity includes:
- Hub resources and training: We will create a library of STEAM equipment that teachers and other Museums can come and explore to inform their own practice and purchases (e.g.  VEX robotics, drones, Lego). We will provide training in using the resources (both from external trainers and as part of our in house training programme) and example lesson plans.
- Lego SPIKE Prime sustainability/environmental workshop: In partnership with Raising Robots we will develop and deliver a coding workshop using Lego SPIKE Prime robots, with an emphasis on accessibility and sustainability. This module will delve into strategies for reducing our organisation's carbon footprint, aligning with our commitment to becoming a Carbon Net Zero organisation. The workshop will focus on alternative power sources, i.e. solar, wind, sea and create a coding activity around that. 
- Takeover days with a STEAM theme: We will expand our Takeover Days programme in partnership with Girl Guiding. We will deliver two Takeover Days on a Forces in STEM theme. The Museum is closed to the public and external partners come in to deliver engaging activities in a round robin structure, alongside an exhibitor show. Partners include RAF, BAE, Raytheon, STEAM Learning, Tablet Academy.
- Geography/Maths crossover workshop: Based on feedback from our Schools Advisory Panel, we will develop and deliver a new geography and maths crossover workshop, based on the exhibition in Hangar 1 and the resources in the collections hub. 
- Design and technology day: In partnership with STEM Workshop, we will develop and deliver a design and technology day which can be delivered onsite or at school premises. Students will be challenged to develop a logistics system to transport goods from aircraft to land vehicle to be able to dispatch goods quickly and safely. The day will explore mechanical systems, forces, leverage, and electronics.
- Teacher training days: We will deliver three teacher training days in collaboration with Design and Tech UK, Raising Robots and TA Education. These will cover:
-	Showcasing our equipment and its uses
-	RAF-linked activities which can be delivered in schools
-	Support for teachers involved in competitions set by the Museum 
Our STEAM Hub will also add value to our existing programme of STEAM events, including our annual Forces in STEM event.</t>
  </si>
  <si>
    <t>Evacuee days
Create and deliver a geography-linked cross-curricular Evacuee Day which will link with History, Mathematics, map plotting and route planning. Each workshop will be reviewed and evaluated by schools, starting with those represented on the Schools Advisory Panel. Classes will rotate around four sessions to ensure they participate in each of them:
Session 1: Evacuation focused History workshop, looking mainly at Second World War evacuation. 
Session 2: Geography/Maths focused workshop, identifying possible evacuation locations around the country, giving the students parameters, and a city to focus on for the session, they will then, using the parameters given, locate the best site for evacuation. 
Session 3: Trail around the Museum hangars
Session 4: STEM focused workshop</t>
  </si>
  <si>
    <t xml:space="preserve">Digital Hub
We will test and deliver a programme of digital skills initiatives designed to make digital skills accessible to a broader audience, ensuring future readiness for modern employers such as the RAF and heritage organisations.
Phase 1 (May 2025 to May 2027): We will host a series of test activities designed to gauge the impact and success of new initiatives aimed at developing digital skills. These activities are critical for refining our programme before the official opening of the Learning Centre. 
Phase 2 (May 2027 to May 2028): We will offer an established program of digital activities linked to RAF skills, stories, and collections. This will further enhance our reach by increasing technological proficiency, addressing digital poverty, and supporting local communities and other Museums within the Midlands through continued upskilling efforts.
Topics and initiatives are expected to include Digital Skills for Creative Artists, Future Ready Skills/eSports, Digital Literacy and Accessibility, Reducing Digital Poverty.
Both phases are expected to be delivered via a digital residency from Tablet Academy Education, our current digital skills supplier.  </t>
  </si>
  <si>
    <t xml:space="preserve">Digital tours 
Virtual tour of the Museum
Self led, mascots/people touring the site, filmed by a professional film crew. Available online. Augmented reality version of the tour.
Pre-visit online tour
Record and make videos and accompanying guides of the core parts of the Museum for visitors (Car park, Visitors Centre, Lunch space, hangar overview) for schools and families to use with young people who may have additional needs, or severe anxiety to prepare them for their visit, show them what to expect when at the Museum. Accompanying guides to be completed in Large print. ( Comms Plan can be added to ) Website accessibility lines 
</t>
  </si>
  <si>
    <t>Virtual tour of the Museum - This will provide access for those people who cannot visit the site, exposing some quirky and unique areas-opening up access further afield
Online video access - People with additional needs will be able to prepare for a visit and feel much more welcomed and supported encouraging them to visit.</t>
  </si>
  <si>
    <t>Contemporary collecting: 1980 to today, objects and stories
Our pro-active collecting strand will focus on the period from 1980, which is currently under-represented in our collections. Currently only 5% of the Museum's accessioned collection relates to the period 1980-2023. By actively collecting we can fill gaps related to a diverse range of service personnel. The current generation of RAF do not feel their 'history' is something we would want to capture and share. It is, however, inspiring. By pro-actively collecting we will gain material we need to preserve for posterity, increase the range of objects which have relevance to younger and more diverse audiences, and inspire a new generation with content which allows them to maximise their skills and passions.
Objects: We will undertake a public appeal for objects for the new exhibition, building on a pilot scheme in 2024. We will engage with the wider RAF family to make national calls for specific objects, or types of objects relevant to specific periods and event, including any relevant art works.  Working with specific RAF groups who champion service personnel with protected characteristics, RAF heritage organisations, and local community groups we will collect a wide range of objects to help grow the accessioned collection and the stories of the RAF we hold. We will share new acquisitions by running activities at an existing event day.
Stories: We will use our existing RAF Stories platform to offer a public collection programme and organise reminiscence sessions with groups of veterans. This will increase the stories of relevance that we collect and share. The activity will gather oral histories captured from RAF personnel, veterans, and those with a connection to the RAF (for instance the children of RAF Veterans) as part of a public history programme that feeds into and responds to our exhibition development for the RAF 1980 to Today.
This activity will feed into the Hangar 1 exhibition, but its main driver is to produce content  to complement the one-to-one interviews being conducted. This would offer the opportunity to 'reactively' target content/concept gaps which emerge as part of the organic 'proactive' gap filling. The content produced would then be available to develop the exhibition kiosks and to expand its impact digitally, through the RAF Story platform.</t>
  </si>
  <si>
    <t xml:space="preserve">Collections Research Volunteer programme
Our research projects will be directly connected to our collection, and will champion digital technology. Our collections research volunteer programme has three strands:
• A volunteer project to digitise collections records at our London, Midlands and Stafford sites. As competence and confidence grow, we hope that the volunteers will be able to co-develop an ongoing programme of record digitisation. 
• A hybrid onsite and digital volunteer object identification project to identify 1,600 objects which are part of the Museum's collection, but which are unidentified or only partially identified. This will enable people from across the nation and world to share their expertise with the Museum and our audiences. 
• Additional opportunities for volunteering on collections research projects within our new Collections Hub. Developing the means for specific collections projects where the work will offer volunteers the opportunity to develop material science and heritage skills which could aid their future careers. These could include work on aircraft fabric research projects such as the Afghan air force, Hawker Hind, or researching aircraft structures based on existing collection of parts, with the aim of producing new research. </t>
  </si>
  <si>
    <t>Collections move
The collections move project will move around 75,000 objects from MOD Stafford to publicly accessible storage facilities at RAF Museum Midlands by the end of 2028. Volunteers will support all stages of the process including documenting objects, checking the condition of objects, cleaning and packing objects. Art Volunteers will help audit the collection, recording the condition of artworks and the environment they are stored in ensuring there is space for any collection moves from our Stafford store and new contemporary collecting as part of the Inspiring Everyone: RAF Museum Midlands Development Programme
There is a separate Collection Relocation Plan which sets out the anticipated activity in detail.</t>
  </si>
  <si>
    <t xml:space="preserve">Past and Present Voices
Three in-depth co-creation projects will create new interpretation for display in key areas across the Museum. We want to bring different voices and perspectives into our exhibitions. The projects will serve as catalysts for innovation, empowerment, and collective storytelling, leaving a mark on both participants and visitors alike. We will work with three different target groups, each over six months. 
Project 1: Blitz/displacement. Working with refugee groups through Telford and Wrekin Interfaith Council. For install between Hangars 2 and 3.
Project 2: Experimentation. Working with young people from Birmingham Central Mosque. For install in Test Flight/Model Room.
Project 3: Cold War perspectives. Working with SAND (Safe Aging No Discrimination - a group of older lesbian, gay, bisexual and trans people). For install as layered commentary in the National Cold War Exhibition.
Facilitated co-curation sessions will take place on and offsite (at least three sessions per project). Participants will work alongside Museum staff and external facilitators to curate a new exhibition or installation for three key spaces in the Museum. Community Engagement Volunteers will also support the sessions. </t>
  </si>
  <si>
    <t>Collaborative creative exhibitions
We will invite community groups to partner with us to explore themes related to the RAF. The groups will be supported to research and create pop up exhibitions that will tour libraries and other spaces with the Midlands. Each project will focus on a specific theme connected to the RAF and its people.
Project 1: One Voice (Telford) - exploring the African and Caribbean RAF story during World War II and beyond, including the migration of the Windrush generation to Britain
Project 2: Nehemiah Housing Association - exploring RAF stories from Southeast Asia. 
Project 3: Biddulph Youth and Community Zone (youth group) - exploring the contemporary diversification of the RAF ("Meet the RAF: Service, Loyalty, and Discipline.")
Once a month for seven months, participants will take part in a session at the Museum or in their own spaces. They will work with staff and volunteers to look at social history connected and supporting their theme, as well as working with an artist to develop creative responses (poems, artworks, textile etc). Alternate sessions will be with the artist or with Museum staff. Their final session will be curating their work into a pop-up exhibition.
The pop up exhibitions will initially be displayed onsite prior to them embarking on a tour of libraries across rural Shropshire, Staffordshire, and the West Midlands, ensuring broader accessibility and engagement within the community. The exhibitions will also be digitised and made available online.</t>
  </si>
  <si>
    <t>Community Grants Programme
Our community grants programme will run over 3 years, supporting c.6 community projects each year. Projects will be expected to meet the dual aims of inspiring everyone with the RAF story and helping people to develop skills or enhance existing skills.
Projects funded under ‘Flights of Fancy’ will have a creative arts output. Projects funded under ‘Force-full Stories’ will come from community groups who want to share their stories and relate these to RAF stories.
For each funded project, the Museum will offer support including an introduction to the Museum’s collection; access to stories of people who served or are currently serving in the RAF; loan boxes; Community Officer support; spaces to meet and/or to display outputs.
A project-funded Community Engagement and Grants Co-ordinator will lead on developing and delivering the grants programme (costs captured under staffing costs). Further information can be found in the Activity Plan Appendices.</t>
  </si>
  <si>
    <t>Co-design of Hangar 1 interactives
A series of sessions with RAF Cadets, working with Haidy Elmesiry (PhD student on placement), the Museum Exhibitions and Interpretation team, and the Conservation team. The project will also involve Museum apprentices and volunteers. The Cadets will be directly involved in designing and testing the interactives for the exhibition in Hangar 1.</t>
  </si>
  <si>
    <t>Co-creation sessions with Combat Stress (trigger warnings and challenging content)
A three session programme with Combat Stress participants (a charity providing mental health support for veterans)
Session 1: We will provide a walkthrough of exhibition design and general overview of the exhibition content and interactive experiences to identify any specific content or interactive experiences that may be triggering for audiences. Consider how we approach this content within the exhibition.
Session 2: We will provide case study examples of trigger warnings developed by other Museums and discuss which are the most effective.
Session 3: We will co-create trigger warnings for specific exhibits in the exhibition.</t>
  </si>
  <si>
    <t>Co-creation of outdoor interpretation (graphics and digital) 
We will work with participants from Combat Stress to create outdoor interpretation focused on well-being. 
A series of three workshops will support design and content development for the outdoor digital trail trigger points, digital trail itself and outdoor story panels.
RAF Museum to attend two workshops at Combat Stress' Birmingham hub, one site visit from Combat Stress.</t>
  </si>
  <si>
    <t>Collaboration with target audiences on messaging and tone
To inform our marketing messaging we will collaborate with groups that represent our key target audiences, and work with them to develop key messages. We will run regular focus groups with people representing our key target groups, in particular:
• People from lower socio-economic backgrounds 
• People from a wider range of ethnic backgrounds 
• People with access requirements and additional needs 
• Families
The end result will the creation of messaging that uses language and a tone of voice that is real to each respective audience and which can be used across all of our channels, ensuring that our marketing is considered by each audience to be real and authentic. Any outcomes from these sessions will also be used, where appropriate, to update the Museum's inclusive language guide and a tone-of-voice guide.</t>
  </si>
  <si>
    <t>Sharing and celebrating key events
We will work with target audiences to identify and celebrate key dates and anniversaries. 
The Museum will visibly celebrate key national, cultural, and regional dates and anniversaries that chime in with our six target audiences. E.g.  focussing on local Pride celebrations, local heroes for BHM and SAHM, local female pioneers for Women’s Day, events and programmes co-curated with local communities for Children’s Day, RAF Anniversaries, National Volunteering day etc.
We will work with the Museum Youth Panel to determine which anniversaries and events to celebrate. We will then recruit local volunteers from each of the target audiences and ask them to produce content whether blogs, podcasts or video around key dates and anniversaries that have a personal resonance for them. For example, we could have a wheelchair user writing about how we are ensuring the site is accessible as possible by working with accessibility groups for World Accessibility Day on 16 May. 
We will ask the Youth Panel to identify 10 key dates/anniversaries throughout the year to acknowledge, and we will work with our target audiences to develop at least one significant content piece to celebrate each calendar moment.</t>
  </si>
  <si>
    <t xml:space="preserve">Promoting pathways opportunities - co-created social media content
The Comms and Marketing Team will work with volunteers, apprentices and trainees at the Museum to co-create messaging and content to promote opportunities. In particular, we want to create content that will appeal to our cross-cutting target audiences. 
Initially we will co-curate with our current set of volunteers and apprentices to develop content and messaging that will chime with our target and cross cutting audiences. As we successfully recruit individuals from these audiences we will invite them to work with us to create content that will attract as wide a range of applicants as possible. 
We will create an effective campaign that promotes volunteering and training placements at the Museum including TikTok posts, Instagram and Facebook Stories.  Each piece of content should be fun, upbeat and about each individual talking about what they do in their role at the Museum, but more importantly, what they receive from their experience, whether improved self-confidence, better mental health or a foot of the first rung of their career.
</t>
  </si>
  <si>
    <t>Youth Panel
The purpose of the Youth Panel is to consult with local young people to shape the Museum's future programming. I.e. workshops, events and exhibition development. The panel will meet once a quarter.</t>
  </si>
  <si>
    <t xml:space="preserve">We will track attendance and participation in the Youth Panel meetings. Regular verbal and written feedback from the volunteers on the panels. We will have regular observational assessments throughout the Museum to identify areas for improvement  </t>
  </si>
  <si>
    <t xml:space="preserve">Access Advisory Panels - The Access Advisory Panels are integral to our Midlands Development Programme, collaborating with both our onsite and online panels to gather valuable insight and guidance The primary focus of the panels is to make sure the Museum is accessible to people of all abilities. All people that join the Access Panels will also become Museum volunteers, they will meet three times a year in both onsite and online formats.
As the Midlands Programme evolves, panel members may be invited to actively participate in design workshops and engage in various Museum initiatives and events. This proactive involvement shows our commitment to universal access and ensures that the voices of individuals with disabilities are heard and integrated into all aspects of our Museum's development and activities. 
The Access Advisory Panel volunteers will attend the Access Advisory Panel meetings three times a year, these will be onsite and online. They will focus on assisting the Museum identifying barriers to access and making the Museum an accessible place for all. </t>
  </si>
  <si>
    <t xml:space="preserve">Our panel members will help us rise to the challenge of reflecting access matters in the Museum, the Museum will become a more accessible place. Through the input from the panel members, we will identify barriers to access and implement strategies to overcome them, ultimately creating a more welcoming environment for all visitors. With the involvement of our Access Advisory Panel volunteers, we are demonstrating a commitment to community engagement and collaboration. By actively involving people with lived experiences of disability in the decision making process, the Museum can better understand and address the diverse needs of its audiences. </t>
  </si>
  <si>
    <t xml:space="preserve">We would trace attendance and participation in the Access Panel meetings. Regular verbal and written feedback from the volunteers on the panels. We would have regular observational assessments throughout the Museum to identify areas for improvement in accessibility and observe how visitors navigate the Museum. We would conduct regular accessibility audits. </t>
  </si>
  <si>
    <t>YOUR Museum</t>
  </si>
  <si>
    <t>This role enables the organisation to embed best practice for work experience, internships and apprenticeships - ensuring that we are diversifying our recruitment pool and onboarding apprentices onto courses that will benefit the Museum.</t>
  </si>
  <si>
    <t>This role ensures that the Museum's learning programme will continue whilst the Museum undergoes redevelopment</t>
  </si>
  <si>
    <t>New apprentices will support the Museum's projects, bringing in new staff from target audiences to diversify the Museums staff base</t>
  </si>
  <si>
    <t>T-Level work placement programme
5 students each year on 21 day placements, with recruitment targeted towards cross-cutting priority groups. By offering a meaningful T-Levels programme in a variety of departments, students will gain a varied experience and understanding of Museum work - which will help to break down barriers for young people that may not have known about the variety within heritage careers. Students will also work toward supporting co-creation projects, which will strengthen relationships with local training providers. 
We will target schools from our cold spot areas in Wolverhampton, Dudley, Walsall, Stoke, Stafford, Shrewsbury, Ludlow, Church Stretton, Craven Arms, Bishops Castle etc.</t>
  </si>
  <si>
    <t>T-Level placements will strengthen our partnerships with local training providers - planting the Museum as a community resource and increasing the diversity of our workforce by showing the variety of opportunities within Museums and heritage. Providing expenses will make the T-Level opportunities more accessible and inclusive for those groups from our target audiences and cross-cutting priority groups - enabling them to undertake a fulfilling work experience opportunity</t>
  </si>
  <si>
    <t xml:space="preserve">Work experience programme
15 students each year on 5 day placements, with recruitment targeted towards cross-cutting priority groups. Three week-long programmes each year, each accommodating 5 students. By offering a meaningful work experience programme across all departments, students will gain a varied experience and understanding of Museum work - which will help to break down barriers for young people that may not have known about the variety within heritage careers. 
We will target schools from our cold spot areas in Wolverhampton, Dudley, Walsall, Stoke, Stafford, Shrewsbury, Ludlow, Church Stretton, Craven Arms, Bishops Castle etc.
We will also run a digital work experience programme for free of charge - for those that cannot attend onsite placements. This will be in collaboration with Speakers for Schools and Movement to Work - who work specifically with underserved school groups or students at risk of being NEET (not in education, employment or training). We are currently partnered with both companies. </t>
  </si>
  <si>
    <t>Full work experience programme will be supported by all teams - helping to provide a variety of experiences for young people and will spark curiosity into Museum and heritage careers. This will reduce barriers for local people that feel under-served by heritage. Providing expenses will make the work experience opportunities more accessible and inclusive for those groups from our target audiences and cross-cutting priority groups - enabling them to undertake a fulfilling work experience opportunity</t>
  </si>
  <si>
    <t>Volunteer recruitment and support
We will recruit and support a team of volunteers to deliver project activities, and support our existing volunteers to develop their skills and confidence. Our recruitment will target both specific communities and individuals with specialist skills and interest. (See details of the 24 volunteer roles in Activity Plan, Section 14.)
We will target promotion of volunteering at RAF Museum Midlands via channels and at locations where we can reach a more diverse group of people</t>
  </si>
  <si>
    <t>Volunteer Buddy Programme 
Facilitating volunteering for those with additional support needs, those in underserved communities, and those  who may not otherwise have been able to become a volunteer, or may not otherwise have felt volunteering , or volunteering at RAF Museum, was an option for or of interest or benefit to them. The Volunteering Manager will form partnerships with several local groups to reach specific audiences (as well as continuing to expand awareness of RAF Museum volunteering through the expansion of where advertisements are placed and through contacts of the Community Engagement Manager and the Apprenticeships and Skills Pathways Manager). Volunteer Buddies and paid staff will receive training and will be supported by the HR and Volunteering Team. Training for Buddies and staff will build on EDI training already received and the Dementia Friends training offered by RAFM. The training will be designed and delivered by the Volunteering Manager and supplemented by relevant iHasco modules, where required.</t>
  </si>
  <si>
    <t>Reciprocal volunteer site visits
One visit per year to other Museum &amp; heritage sites. Projected: Two to be in local to us (across Midlands) and the other could be further afield if it matches the interest of our volunteers (e.g. military or aircraft-focused). Examples of local sites: ARVO Heritage Museum, Museum of the Royal Navy. Those sites will be invited back to visit us in turn (volunteers, staff or both).</t>
  </si>
  <si>
    <t>Connect with diverse people in our local community and people with similar interests, form working relationships with other Museum and heritage sites, learn and bring that knowledge and enthusiasm back to RAFM, attract new volunteers and visitors.</t>
  </si>
  <si>
    <t xml:space="preserve">Volunteer travel and expenses
Allowance to cover travel and expenses for volunteers to enable engagement with the project. Our policy is to allow volunteers to claim up to £14.50 per shift, although in practice average claims are £4.68. 
A £50,000 allowance has been set aside within project budgets. Costs beyond this will be covered by Museum core budgets as part of our wider commitment to accessible volunteering.
</t>
  </si>
  <si>
    <t>EDI Training Suite
Three year training programme involving all staff to support our EDI commitment
We are planning for an array of sessions to cover some of the suggested topics below:
- Autism and Neurodiversity (for visitor facing roles and learning and engagement staff - max of 20)
- Gender Identity (offered to a max of 20 staff across departments)
- Cultural Competence (for all SMG and line managers - max 20)
- BAME Talent and Leadership (for all SMG and SLT)
- Menopause (for a max of 20 staff across departments)
- Challenging Racism (for a max of 20 staff across departments)
- Allyship/Bystander training (for a max of 20 staff across departments)
(all offered by the Diversity Trust; Kids in Museums also offer training on making events accessible to autistic visitors)                                                                EDI training will also be offered to volunteers.</t>
  </si>
  <si>
    <t>Staff and Volunteers across all Museum departments</t>
  </si>
  <si>
    <t>Positive feedback in PDRS, People Engagement Survey and general culture change within Museum
3 of sessions run for 20 participants each</t>
  </si>
  <si>
    <t xml:space="preserve">British Sign Language training
(https://www.british-sign.co.uk/learn-online-british-sign-language-course/)
This course will primarily be for front of house teams, events and volunteers - alongside a few back of house staff (HR and anyone that will communicate with new staff etc). This course will teach the basics which will help the Museum to reduce barriers and enable more people to engage with the Museum. 
Additionally, two volunteers/staff will undertake a BSL Level 2 training course to allow them to support sign language tours (28 day remote course with assessment)
</t>
  </si>
  <si>
    <t xml:space="preserve">STEM Public Engagement Training
STEM public engagement training for staff and volunteers. Course run by the Science Museum Group covers engaging with the public on STEM subjects and making it fun and inclusive. This training will differ from one offered to someone working with schools as it has a public, all-ages focus. </t>
  </si>
  <si>
    <t>Training records; feedback from trainees. 
Apprentices and interns give positive feedback on the Museum's support structure</t>
  </si>
  <si>
    <t>Exhibition briefing
Briefing/ training session for RAF Museum Staff and Volunteers on the exhibition, including difficult content. Provide training on how to identify and respond to visitors who may be distressed, including signposting to Quiet Room.</t>
  </si>
  <si>
    <t>Quiet and prayer room briefing
Briefing/ training session for RAF Museum Staff and Volunteers on Quiet and Prayer Rooms, including operational and monitoring procedures.</t>
  </si>
  <si>
    <t>Training records; feedback from trainee. 
Apprentices and interns give positive feedback on the Museum's support structure</t>
  </si>
  <si>
    <t>Training for collections volunteers
Hazards in Museums; Mould; Firearms; Ammunition</t>
  </si>
  <si>
    <t xml:space="preserve">Onboarding welcome event 
Event for all new starters, primarily focussing on new staffing and volunteering roles. As these are new roles to the Museum, the onboarding event will help to reduce barriers by showcasing the wider work of the Museum, and sharing the departments that each starter sits in and how these are working together to deliver the wider programme. By creating a more robust onboarding event, we will form those peer-to-peer connections, which will help to develop further skills and resilience. </t>
  </si>
  <si>
    <t>A more robust welcome event will break down barriers, ensuring all new staff are onboarded and are aware of their rights as employees at the Museum</t>
  </si>
  <si>
    <t xml:space="preserve">Behind the Scenes and Hard Hat tours 
Tours during works stages to showcase the development of the site, building, exhibition and collection movements. As part of the Behind the Scenes open days, but also independently programmed. Opportunity for visitors to view or overlook the build as part of a tour led by volunteers. Linking in Museum sustainability strategy.
</t>
  </si>
  <si>
    <t>Partner schools: creative responses to the capital works
We will partner with a Primary and Secondary school in key target areas of lower socio-economic backgrounds to develop content throughout the Delivery Phase.
The schools will undertake visits to see the development in progress and also design panels and hoardings which will be used across site during the period of development. This can also extend to creating artwork and promotional materials. Working with the Museum's  Learning team we will recruit one primary school and one secondary school from an area of economic deprivation. 
We will work with the Learning team to devise a full programme of content and activities that we would like these schools to produce. For example, in the latter part of the project, this could be the schools visiting the Museum, and critiquing the exhibitions for a film promoting elements that they like. The programme of activities could include an art project to design hoardings showing what will be included in the new exhibitions while their construction takes place, creating content that reviews the new exhibitions (behind the scenes, pre-opening and opening) and interviewing staff who have worked on the new exhibitions.  We will work with one class/year group from each school, approximately 30 students per school.</t>
  </si>
  <si>
    <t xml:space="preserve">Review and redevelop Museum website                                                                       
We will work with members of the Access Advisory Board and volunteers with access needs to ensure that our website is intuitive and provides the required information in a format that is accessible as possible, especially when viewed on mobile devices.
We anticipate this consultation consisting of four three hour workshops with 5 volunteers, two at the beginning of the delivery phase and two once the exhibition is ready to open. Each workshop will have an half an hour break in them. In each phase, the participants will spend one session reviewing existing web content and suggest amendments for RAFM to implement. Any such development work will be undertaken using the existing web development budget allocated to Comms and Marketing via the Museum's normal budget bidding process. The budget allocated to this action line is for the creation of the workshops and any associated costs these will incur.  In the second session, they will be invited to take part in creating content based on their recommendations (e.g. creating  videos demonstrating facilities).                                                                                                          </t>
  </si>
  <si>
    <t>Consultation with Blind Veterans UK 
Consultation on accessibility of exhibition for visitors who are partially sighted, including circulation routes, development of tactile interactives, timeline and audio description for AV interactives. Two workshops at RAF Museum Midlands.</t>
  </si>
  <si>
    <t xml:space="preserve">Community days
Our community days (piloted in 2023 with Telford and Wrekin Interfaith Council) will celebrate our local community and provide an opportunity to increase awareness of the Museum amongst a wider range of ethnic backgrounds. The event combines music, food, temporary exhibitions and community outreach opportunities. We will work with event partners including Interfaith councils to curate a programme that reflects the diversity of our local community. 
The community days will remain small in 2025 and 2026 (during the capital build), but grow to be much bigger in 2027 and 2028 with use of new spaces. There will be one large scale one or two day event each year of the development project. </t>
  </si>
  <si>
    <t>More awareness of the Museum amongst wide range of ethnic backgrounds and a wider range of communities</t>
  </si>
  <si>
    <t xml:space="preserve">Four events held, with 800 attendees in 2025 and 2026 and 1,500 attendees in 2027 and 2028. 
Participants have a positive experience of the event and the Museum.
Attendees are more diverse in terms of postcode based deprivation levels (IMD) and ethnicity than our current general audience. </t>
  </si>
  <si>
    <t>200 people attend each year, including people who have not visited the Museum before. Positive feedback from event attendees.</t>
  </si>
  <si>
    <t>School holiday provision
We will include with our existing school holiday programming a focus on the project target audiences and to reflect stories from the new exhibitions in Hangar 1. Our half term and Easter activities in particular will include programming linked to the project. 
Example themes within existing programming (working titles):
- The RAF today
- 'We couldn't have won it without them' - the Battle of Britain and the many countries who fought beside us.
- Pre WW2 aircraft, experimental aircraft
- Women's role in the RAF
- Homefront stories, mascots and small objects
- Tomorrowland (future of the RAF)
- Green week (sustainability and the RAF's role in tackling climate change)
- Animals (aircraft names, squadron badges and link to outdoor realm)
- Construction/engineering week
Themes are designed to appeal to people who wouldn't ordinarily visit the Museum, or who aren't already interested in the RAF, history or aviation.  We do also need to make sure that the public events programming continues to target our core family audiences and achieves our commercial targets, in conjunction with these additional strands.</t>
  </si>
  <si>
    <t xml:space="preserve">Increased engagement with the new exhibition and subjects that will be explored in the new exhibitions. Increased visitor numbers. New types of interaction with objects, particularly small objects, that reflect the human story of the RAF. Reaching new audiences who are interested in particular areas of history for example people interested in women's history.
Increased engagement from new audiences who are interested in specific subject areas such as climate change and the environment. People from lower socio-economic groups targeted for events about animals, the future, and construction or engineering. 
Increased awareness of Museum as a fun day out </t>
  </si>
  <si>
    <t>Table top activities throughout the hangars, reenactor support, external suppliers e.g. storytelling
LEGO Mindstorms/LEGO Robotics set for use during events. These LEGO sets are used across various Museums as a way of engaging children and young people in STEM subjects including robotics. Used particularly in Tomorrowland event.</t>
  </si>
  <si>
    <t>Proactive visitor engagement. Improving visitor experience and sharing of RAF stories. 
Volunteer Tour Guide role profile reviewed
Increased accessibility to the Museum through a family friendly tour.</t>
  </si>
  <si>
    <t>Sensory resources
We are planning three hands on resources to support visits from families and from visitors with specific access needs:
Family Backpack activity
Develop a backpack activity that families can utilise when visiting the Museum. Ideally we would have several copies of the backpack so multiple families could be using them at a time. The activity would link to the collection within each of the hangar, and include trail elements. Will include a dress up element.
Sensory bags for SEN schools
Develop a sensory bag for SEN schools to utilise when they visit the Museum. These would support their visit to the Museum. It would help to make them comfortable and would enable engagement. Some things that could be included are: ear defenders, torches, fidget toys &amp; PEC cards. 
Sensory kits for the new quiet room in Hangar 1
Develop a sensory kit for use in the quiet room in Hangar 1. Items could include: Fidget toys, soft toys, soft furnishing, Craft items.</t>
  </si>
  <si>
    <t>Family Backpacks 
help support engagement with families and youngsters not familiar with the Museum and its content. 
Sensory bags for SEN schools
help to support any SEN school groups that may visit the Museum, and to improve their experience whilst here. 
Sensory kits for the new quiet room in Hangar 1
This will support the visits to the quiet room in Hangar 1 and support visitors with additional needs</t>
  </si>
  <si>
    <t xml:space="preserve">Community hub
We will make the Museum into a hub for organisations and community groups, serving as a conduit for social prescribing activities. The Museum will regularly provide a space within the Learning Centre for organisations, charities, and NHS initiatives to conduct their own programming.
In addition to offering physical space, we are committed to enhancing these activities by offering a bespoke session for each group that would delve into the story of the RAF and have a tour of the Museum. We propose to host six bespoke sessions per year, tailored to the specific interests and objectives of each group. As part of our support a volunteer will to assist with the activities, and refreshments will be provided on the day. These groups will come from our connection to Shropshire Community Connectors.
The Community Engagement Volunteers will lead these sessions with a bespoke tour of the Museum as well as other activity that would be organised prior to the day, such as using our handling collection.
</t>
  </si>
  <si>
    <t xml:space="preserve">Eco-transport link
The project will trial an eco-transport option to create connectivity between Cosford railway station and the Museum.
We will look for a sponsor to donate an eco-vehicle that will be used and operated by volunteers to transfer visitors, staff and volunteers to and from the station. 
 </t>
  </si>
  <si>
    <t xml:space="preserve">Press coverage for new site, sense of pride in funders, increased awareness amongst local people. 
Marketing shots of the new event space in Hangar 1 will also be taken at this event and used to market the space for future bookings thus supporting the organisational sustainability of the Museum. </t>
  </si>
  <si>
    <t xml:space="preserve">Celebrating the opening of new facilities and sharing the collection with more people. Increasing footfall, this is an event for the public, separate to the Museum's own stakeholder opening events. People will be more aware of the Museum and excited to visit the new spaces. </t>
  </si>
  <si>
    <t>Jon Egging Trust (JET) Blue Skies programme
We will partner with JET to deliver their Blue Skies programme in the Midlands. Blue Skies is an intensive, targeted, early intervention programme working with young people aged 12-16 for three years. Blue Skies not only aims to raise confidence and self-esteem, but also to increase the students’ resilience, perseverance and expectations of themselves and others.  Over the three years, JET will deliver a three-level syllabus (teamwork, leadership and employability skills).
Blue Skies Inspire Packages - Courses focusing on one strand: teamwork, leadership or employability skills. These range from 5-8 sessions over one term, with the majority delivered in school. There will be some partnership support, but some sessions are delivered by JET staff individually with a member of school staff present.  
Inspirational Outreach - One-off sessions where inspirational mentors share their experiences through visits, talks and external trips to show how they’ve overcome challenges and developed exciting careers.</t>
  </si>
  <si>
    <t xml:space="preserve">Trails to support self-led school visits
Hangar 1 worksheet trails for schools: A project for the Youth Panel to work on; developing new trails and worksheets for Hangar 1. Create a selection of trails for a variety of key stages (KS1-5) These will be available specifically for schools. 
Interactive trail of the Midlands site (inc the collections hub):
This will primarily be aimed at schools, but will also be used by other visitors. It will particularly support engagement by learners with access needs. The trail will provide an immersive and interactive experience, offering meaningful engagement regardless of financial constraints. Input from all three advisory panels will shape the trail.
</t>
  </si>
  <si>
    <t xml:space="preserve">MA placements - Collections research
A minimum of three MA placements will be offered. They will work on developing up to date valuations of items in the collection, as well as wider collections research with regional knowledge outcomes.
Students will be provided with valuation details for defined parts of collection, along with relevant details. They will then conduct desk research using open source content to establish range of possible current market values and make a recommendation as to where in the valuation band the object should fall. They will also calculate what the valuation would be if simply adjusting for changes in Retail Price Index. 
Wider collections research will provide corpus of material with known relevance to a wider regional area, and research material with which to geo-locate the objects, and to connect to stories of people and industries in the Midlands.
Placement specifics will relate to individual university placement programme, but these typically equate to 20 days of placement activities per student. </t>
  </si>
  <si>
    <t xml:space="preserve">Funded places for Conference 2027
Our 2027 conference will focus on the themes and date ranges explored in our new Hangar 1 exhibition (1980 to Today). We will offer ten funded places, including associated costs, to those who could not financially afford to attend the conference or would not look to do so otherwise. We will advertise the funding is aimed to encourage participation from the identified target audiences and support those on limited budgets. We will not means test those applying. We will advertise the opportunity first to colleges the near-local area, followed by universities in the Midlands, followed by wider promotion.
Conference costs will be covered in core budgets. </t>
  </si>
  <si>
    <t xml:space="preserve">Increased visitor numbers throughout the summer 2027 season following the successful launch day. Increased from 1800 average per day to 2500 or even 3000 per day. 
Increased visitors from across the Midlands and across the target audience groups. </t>
  </si>
  <si>
    <t xml:space="preserve">Inspiring Everyone - RAF Museum Midlands Development Programme </t>
  </si>
  <si>
    <t>Reference: NL-22-00006</t>
  </si>
  <si>
    <t>08.11.24</t>
  </si>
  <si>
    <t>Delivery Phase Action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</si>
</sst>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5" formatCode="&quot;£&quot;#,##0"/>
  </numFmts>
  <fonts count="15" x14ac:knownFonts="1">
    <font>
      <sz val="11"/>
      <color theme="1"/>
      <name val="Aptos Narrow"/>
      <family val="2"/>
      <scheme val="minor"/>
    </font>
    <font>
      <sz val="10"/>
      <color theme="1"/>
      <name val="Arial"/>
      <family val="2"/>
    </font>
    <font>
      <b/>
      <sz val="10"/>
      <color theme="1"/>
      <name val="Arial"/>
      <family val="2"/>
    </font>
    <font>
      <sz val="10"/>
      <name val="Arial"/>
      <family val="2"/>
    </font>
    <font>
      <b/>
      <sz val="10"/>
      <name val="Arial"/>
      <family val="2"/>
    </font>
    <font>
      <sz val="10"/>
      <color rgb="FF00B050"/>
      <name val="Arial"/>
      <family val="2"/>
    </font>
    <font>
      <b/>
      <sz val="10"/>
      <color rgb="FFFF0000"/>
      <name val="Arial"/>
      <family val="2"/>
    </font>
    <font>
      <sz val="10"/>
      <color rgb="FF000000"/>
      <name val="Arial"/>
      <family val="2"/>
    </font>
    <font>
      <b/>
      <sz val="10"/>
      <color rgb="FF000000"/>
      <name val="Arial"/>
      <family val="2"/>
    </font>
    <font>
      <sz val="10"/>
      <color theme="3"/>
      <name val="Arial"/>
      <family val="2"/>
    </font>
    <font>
      <sz val="10"/>
      <color theme="1"/>
      <name val="Arial"/>
      <family val="2"/>
    </font>
    <font>
      <b/>
      <sz val="10"/>
      <color theme="1"/>
      <name val="Arial"/>
      <family val="2"/>
    </font>
    <font>
      <sz val="10"/>
      <name val="Arial"/>
      <family val="2"/>
    </font>
    <font>
      <sz val="8"/>
      <name val="Aptos Narrow"/>
      <family val="2"/>
      <scheme val="minor"/>
    </font>
    <font>
      <b/>
      <sz val="16"/>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1" fillId="0" borderId="1" xfId="0" applyFont="1" applyBorder="1" applyAlignment="1">
      <alignment horizontal="left" vertical="top" wrapText="1"/>
    </xf>
    <xf numFmtId="0" fontId="3" fillId="0" borderId="1" xfId="0"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horizontal="left" vertical="top" wrapText="1"/>
    </xf>
    <xf numFmtId="6" fontId="1" fillId="0" borderId="1" xfId="0" applyNumberFormat="1" applyFont="1" applyBorder="1" applyAlignment="1">
      <alignment horizontal="left" vertical="top" wrapText="1"/>
    </xf>
    <xf numFmtId="0" fontId="1" fillId="0" borderId="1" xfId="0" applyFont="1" applyBorder="1" applyAlignment="1">
      <alignment horizontal="left" vertical="top"/>
    </xf>
    <xf numFmtId="6" fontId="3" fillId="0" borderId="1" xfId="0" applyNumberFormat="1" applyFont="1" applyBorder="1" applyAlignment="1">
      <alignment vertical="top" wrapText="1"/>
    </xf>
    <xf numFmtId="17" fontId="1"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vertical="top" wrapText="1"/>
    </xf>
    <xf numFmtId="0" fontId="7" fillId="0" borderId="1" xfId="0" applyFont="1" applyBorder="1" applyAlignment="1">
      <alignment vertical="top" wrapText="1"/>
    </xf>
    <xf numFmtId="6" fontId="3" fillId="0" borderId="1" xfId="0" applyNumberFormat="1" applyFont="1" applyBorder="1" applyAlignment="1">
      <alignment horizontal="left" vertical="top" wrapText="1"/>
    </xf>
    <xf numFmtId="17" fontId="7" fillId="0" borderId="1" xfId="0" quotePrefix="1" applyNumberFormat="1" applyFont="1" applyBorder="1" applyAlignment="1">
      <alignment vertical="top" wrapText="1"/>
    </xf>
    <xf numFmtId="0" fontId="3" fillId="0" borderId="1" xfId="0" applyFont="1" applyBorder="1" applyAlignment="1">
      <alignment horizontal="right" vertical="top" wrapText="1"/>
    </xf>
    <xf numFmtId="6" fontId="4" fillId="0" borderId="1" xfId="0" applyNumberFormat="1" applyFont="1" applyBorder="1" applyAlignment="1">
      <alignment horizontal="left" vertical="top" wrapText="1"/>
    </xf>
    <xf numFmtId="0" fontId="4" fillId="0" borderId="1" xfId="0" applyFont="1" applyBorder="1" applyAlignment="1">
      <alignment vertical="top" wrapText="1"/>
    </xf>
    <xf numFmtId="0" fontId="1" fillId="0" borderId="1" xfId="0" applyFont="1" applyBorder="1" applyAlignment="1">
      <alignment vertical="top"/>
    </xf>
    <xf numFmtId="0" fontId="1" fillId="0" borderId="0" xfId="0" applyFont="1" applyAlignment="1">
      <alignment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9" fillId="0" borderId="1" xfId="0" applyFont="1" applyBorder="1" applyAlignment="1">
      <alignment vertical="top" wrapText="1"/>
    </xf>
    <xf numFmtId="0" fontId="10" fillId="0" borderId="0" xfId="0" applyFont="1" applyAlignment="1">
      <alignment vertical="top"/>
    </xf>
    <xf numFmtId="0" fontId="10" fillId="0" borderId="1" xfId="0" applyFont="1" applyBorder="1" applyAlignment="1">
      <alignment vertical="top"/>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10" fillId="0" borderId="1" xfId="0" applyFont="1" applyBorder="1" applyAlignment="1">
      <alignment vertical="top" wrapText="1"/>
    </xf>
    <xf numFmtId="17" fontId="1" fillId="0" borderId="1" xfId="0" quotePrefix="1" applyNumberFormat="1" applyFont="1" applyBorder="1" applyAlignment="1">
      <alignment horizontal="left" vertical="top" wrapText="1"/>
    </xf>
    <xf numFmtId="17" fontId="10" fillId="0" borderId="1" xfId="0" quotePrefix="1" applyNumberFormat="1" applyFont="1" applyBorder="1" applyAlignment="1">
      <alignment horizontal="left" vertical="top" wrapText="1"/>
    </xf>
    <xf numFmtId="0" fontId="1" fillId="0" borderId="1" xfId="0" quotePrefix="1" applyFont="1" applyBorder="1" applyAlignment="1">
      <alignment horizontal="left" vertical="top" wrapText="1"/>
    </xf>
    <xf numFmtId="0" fontId="10" fillId="2" borderId="1" xfId="0" applyFont="1" applyFill="1" applyBorder="1" applyAlignment="1">
      <alignment vertical="top"/>
    </xf>
    <xf numFmtId="165" fontId="2" fillId="0" borderId="1" xfId="0" applyNumberFormat="1" applyFont="1" applyBorder="1" applyAlignment="1">
      <alignment horizontal="center" vertical="top" wrapText="1"/>
    </xf>
    <xf numFmtId="165" fontId="1" fillId="0" borderId="1" xfId="0" applyNumberFormat="1" applyFont="1" applyBorder="1" applyAlignment="1">
      <alignment vertical="top"/>
    </xf>
    <xf numFmtId="165" fontId="1" fillId="0" borderId="1" xfId="0" applyNumberFormat="1" applyFont="1" applyBorder="1" applyAlignment="1">
      <alignment horizontal="right" vertical="top" wrapText="1"/>
    </xf>
    <xf numFmtId="165" fontId="10" fillId="0" borderId="1" xfId="0" applyNumberFormat="1" applyFont="1" applyBorder="1" applyAlignment="1">
      <alignment vertical="top"/>
    </xf>
    <xf numFmtId="165" fontId="3" fillId="0" borderId="1" xfId="0" applyNumberFormat="1" applyFont="1" applyBorder="1" applyAlignment="1">
      <alignment horizontal="right" vertical="top" wrapText="1"/>
    </xf>
    <xf numFmtId="165" fontId="1" fillId="0" borderId="0" xfId="0" applyNumberFormat="1" applyFont="1" applyAlignment="1">
      <alignment vertical="top"/>
    </xf>
    <xf numFmtId="165" fontId="7" fillId="0" borderId="1" xfId="0" applyNumberFormat="1" applyFont="1" applyBorder="1" applyAlignment="1">
      <alignment horizontal="right" vertical="top" wrapText="1"/>
    </xf>
    <xf numFmtId="165" fontId="10" fillId="0" borderId="1" xfId="0" applyNumberFormat="1" applyFont="1" applyBorder="1" applyAlignment="1">
      <alignment horizontal="right" vertical="top" wrapText="1"/>
    </xf>
    <xf numFmtId="0" fontId="11" fillId="2" borderId="1" xfId="0" applyFont="1" applyFill="1" applyBorder="1" applyAlignment="1">
      <alignment horizontal="left" vertical="top" wrapText="1"/>
    </xf>
    <xf numFmtId="0" fontId="10" fillId="2" borderId="1" xfId="0" applyFont="1" applyFill="1" applyBorder="1" applyAlignment="1">
      <alignment vertical="top" wrapText="1"/>
    </xf>
    <xf numFmtId="0" fontId="10" fillId="2" borderId="1" xfId="0" applyFont="1" applyFill="1" applyBorder="1" applyAlignment="1">
      <alignment horizontal="left" vertical="top" wrapText="1"/>
    </xf>
    <xf numFmtId="165" fontId="10" fillId="2" borderId="1" xfId="0" applyNumberFormat="1" applyFont="1" applyFill="1" applyBorder="1" applyAlignment="1">
      <alignment vertical="top"/>
    </xf>
    <xf numFmtId="0" fontId="2" fillId="3" borderId="1" xfId="0" applyFont="1" applyFill="1" applyBorder="1" applyAlignment="1">
      <alignment horizontal="center" vertical="top"/>
    </xf>
    <xf numFmtId="0" fontId="2" fillId="3" borderId="1" xfId="0" applyFont="1" applyFill="1" applyBorder="1" applyAlignment="1">
      <alignment horizontal="left" vertical="top"/>
    </xf>
    <xf numFmtId="0" fontId="2" fillId="3" borderId="1" xfId="0" applyFont="1" applyFill="1" applyBorder="1" applyAlignment="1">
      <alignment horizontal="center" vertical="top" wrapText="1"/>
    </xf>
    <xf numFmtId="165" fontId="2" fillId="3" borderId="1" xfId="0" applyNumberFormat="1" applyFont="1" applyFill="1" applyBorder="1" applyAlignment="1">
      <alignment horizontal="center" vertical="top" wrapText="1"/>
    </xf>
    <xf numFmtId="0" fontId="1" fillId="3" borderId="1" xfId="0" applyFont="1" applyFill="1" applyBorder="1" applyAlignment="1">
      <alignment vertical="top" wrapText="1"/>
    </xf>
    <xf numFmtId="0" fontId="1" fillId="3" borderId="1" xfId="0" applyFont="1" applyFill="1" applyBorder="1" applyAlignment="1">
      <alignment horizontal="left" vertical="top" wrapText="1"/>
    </xf>
    <xf numFmtId="165" fontId="1" fillId="3" borderId="1" xfId="0" applyNumberFormat="1" applyFont="1" applyFill="1" applyBorder="1" applyAlignment="1">
      <alignment vertical="top"/>
    </xf>
    <xf numFmtId="0" fontId="10" fillId="3" borderId="1" xfId="0" applyFont="1" applyFill="1" applyBorder="1" applyAlignment="1">
      <alignment horizontal="left" vertical="top" wrapText="1"/>
    </xf>
    <xf numFmtId="0" fontId="1" fillId="3" borderId="1" xfId="0" applyFont="1" applyFill="1" applyBorder="1" applyAlignment="1">
      <alignment vertical="top"/>
    </xf>
    <xf numFmtId="6" fontId="4" fillId="3" borderId="1" xfId="0" applyNumberFormat="1" applyFont="1" applyFill="1" applyBorder="1" applyAlignment="1">
      <alignment vertical="top" wrapText="1"/>
    </xf>
    <xf numFmtId="0" fontId="1" fillId="0" borderId="1" xfId="0" applyFont="1" applyBorder="1" applyAlignment="1">
      <alignment horizontal="right" vertical="top" wrapText="1"/>
    </xf>
    <xf numFmtId="0" fontId="2" fillId="3" borderId="1" xfId="0" applyFont="1" applyFill="1" applyBorder="1" applyAlignment="1">
      <alignment horizontal="right" vertical="top"/>
    </xf>
    <xf numFmtId="0" fontId="10" fillId="2" borderId="1" xfId="0" applyFont="1" applyFill="1" applyBorder="1" applyAlignment="1">
      <alignment horizontal="right" vertical="top" wrapText="1"/>
    </xf>
    <xf numFmtId="0" fontId="10" fillId="0" borderId="1" xfId="0" applyFont="1" applyBorder="1" applyAlignment="1">
      <alignment horizontal="right" vertical="top" wrapText="1"/>
    </xf>
    <xf numFmtId="0" fontId="10" fillId="3" borderId="1" xfId="0" applyFont="1" applyFill="1" applyBorder="1" applyAlignment="1">
      <alignment horizontal="right" vertical="top" wrapText="1"/>
    </xf>
    <xf numFmtId="0" fontId="12" fillId="0" borderId="1" xfId="0" applyFont="1" applyBorder="1" applyAlignment="1">
      <alignment horizontal="right" vertical="top" wrapText="1"/>
    </xf>
    <xf numFmtId="0" fontId="7" fillId="0" borderId="1" xfId="0" applyFont="1" applyBorder="1" applyAlignment="1">
      <alignment horizontal="right" vertical="top" wrapText="1"/>
    </xf>
    <xf numFmtId="0" fontId="1" fillId="0" borderId="0" xfId="0" applyFont="1" applyAlignment="1">
      <alignment horizontal="right" vertical="top"/>
    </xf>
    <xf numFmtId="3" fontId="1" fillId="0" borderId="1" xfId="0" applyNumberFormat="1" applyFont="1" applyBorder="1" applyAlignment="1">
      <alignment horizontal="right" vertical="top" wrapText="1"/>
    </xf>
    <xf numFmtId="0" fontId="1" fillId="4" borderId="1" xfId="0" applyFont="1" applyFill="1" applyBorder="1" applyAlignment="1">
      <alignment horizontal="right" vertical="top" wrapText="1"/>
    </xf>
    <xf numFmtId="0" fontId="1" fillId="4" borderId="1" xfId="0" applyFont="1" applyFill="1" applyBorder="1" applyAlignment="1">
      <alignment horizontal="left" vertical="top" wrapText="1"/>
    </xf>
    <xf numFmtId="6" fontId="1" fillId="4" borderId="1" xfId="0" applyNumberFormat="1" applyFont="1" applyFill="1" applyBorder="1" applyAlignment="1">
      <alignment horizontal="right" vertical="top" wrapText="1"/>
    </xf>
    <xf numFmtId="6" fontId="1" fillId="0" borderId="1" xfId="0" applyNumberFormat="1" applyFont="1" applyBorder="1" applyAlignment="1">
      <alignment horizontal="right" vertical="top" wrapText="1"/>
    </xf>
    <xf numFmtId="17" fontId="3" fillId="0" borderId="1" xfId="0" applyNumberFormat="1" applyFont="1" applyBorder="1" applyAlignment="1">
      <alignment vertical="top" wrapText="1"/>
    </xf>
    <xf numFmtId="0" fontId="1" fillId="0" borderId="0" xfId="0" applyFont="1" applyAlignment="1">
      <alignment vertical="top" wrapText="1"/>
    </xf>
    <xf numFmtId="0" fontId="14" fillId="0" borderId="0" xfId="0" applyFont="1" applyAlignment="1">
      <alignment vertical="top"/>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F0D7C-2301-4DDD-B328-9084BC819191}">
  <sheetPr codeName="Sheet1">
    <pageSetUpPr fitToPage="1"/>
  </sheetPr>
  <dimension ref="A1:M136"/>
  <sheetViews>
    <sheetView tabSelected="1" zoomScale="80" zoomScaleNormal="80" workbookViewId="0">
      <pane ySplit="1" topLeftCell="A2" activePane="bottomLeft" state="frozen"/>
      <selection pane="bottomLeft" activeCell="A119" sqref="A119"/>
    </sheetView>
  </sheetViews>
  <sheetFormatPr defaultColWidth="9.28515625" defaultRowHeight="26.25" customHeight="1" x14ac:dyDescent="0.25"/>
  <cols>
    <col min="1" max="1" width="9.28515625" style="20"/>
    <col min="2" max="2" width="18.42578125" style="69" customWidth="1"/>
    <col min="3" max="3" width="68.85546875" style="20" customWidth="1"/>
    <col min="4" max="4" width="22.28515625" style="20" customWidth="1"/>
    <col min="5" max="5" width="25.42578125" style="20" customWidth="1"/>
    <col min="6" max="6" width="15.7109375" style="20" customWidth="1"/>
    <col min="7" max="7" width="18.42578125" style="20" customWidth="1"/>
    <col min="8" max="8" width="9.28515625" style="38"/>
    <col min="9" max="9" width="13.7109375" style="20" customWidth="1"/>
    <col min="10" max="10" width="20.7109375" style="20" customWidth="1"/>
    <col min="11" max="11" width="25.28515625" style="20" customWidth="1"/>
    <col min="12" max="12" width="18.42578125" style="62" customWidth="1"/>
    <col min="13" max="13" width="28.42578125" style="20" customWidth="1"/>
    <col min="14" max="16384" width="9.28515625" style="20"/>
  </cols>
  <sheetData>
    <row r="1" spans="1:13" ht="26.25" customHeight="1" x14ac:dyDescent="0.25">
      <c r="A1" s="70" t="s">
        <v>760</v>
      </c>
    </row>
    <row r="2" spans="1:13" ht="26.25" customHeight="1" x14ac:dyDescent="0.25">
      <c r="A2" s="70" t="s">
        <v>763</v>
      </c>
    </row>
    <row r="3" spans="1:13" ht="26.25" customHeight="1" x14ac:dyDescent="0.25">
      <c r="A3" s="70" t="s">
        <v>761</v>
      </c>
      <c r="D3" s="70" t="s">
        <v>762</v>
      </c>
    </row>
    <row r="5" spans="1:13" ht="89.25" x14ac:dyDescent="0.25">
      <c r="A5" s="22" t="s">
        <v>338</v>
      </c>
      <c r="B5" s="22" t="s">
        <v>619</v>
      </c>
      <c r="C5" s="21" t="s">
        <v>408</v>
      </c>
      <c r="D5" s="21" t="s">
        <v>337</v>
      </c>
      <c r="E5" s="22" t="s">
        <v>0</v>
      </c>
      <c r="F5" s="21" t="s">
        <v>2</v>
      </c>
      <c r="G5" s="22" t="s">
        <v>1</v>
      </c>
      <c r="H5" s="33" t="s">
        <v>6</v>
      </c>
      <c r="I5" s="21" t="s">
        <v>3</v>
      </c>
      <c r="J5" s="22" t="s">
        <v>4</v>
      </c>
      <c r="K5" s="21" t="s">
        <v>5</v>
      </c>
      <c r="L5" s="22" t="s">
        <v>629</v>
      </c>
      <c r="M5" s="22" t="s">
        <v>283</v>
      </c>
    </row>
    <row r="6" spans="1:13" ht="18.95" customHeight="1" x14ac:dyDescent="0.25">
      <c r="A6" s="47"/>
      <c r="B6" s="47"/>
      <c r="C6" s="46" t="s">
        <v>617</v>
      </c>
      <c r="D6" s="45"/>
      <c r="E6" s="47"/>
      <c r="F6" s="45"/>
      <c r="G6" s="47"/>
      <c r="H6" s="48"/>
      <c r="I6" s="45"/>
      <c r="J6" s="47"/>
      <c r="K6" s="45"/>
      <c r="L6" s="56"/>
      <c r="M6" s="47"/>
    </row>
    <row r="7" spans="1:13" ht="12.75" x14ac:dyDescent="0.25">
      <c r="A7" s="32"/>
      <c r="B7" s="42"/>
      <c r="C7" s="41" t="s">
        <v>465</v>
      </c>
      <c r="D7" s="42"/>
      <c r="E7" s="43"/>
      <c r="F7" s="43"/>
      <c r="G7" s="43"/>
      <c r="H7" s="44"/>
      <c r="I7" s="43"/>
      <c r="J7" s="43"/>
      <c r="K7" s="43"/>
      <c r="L7" s="57"/>
      <c r="M7" s="32"/>
    </row>
    <row r="8" spans="1:13" ht="264" customHeight="1" x14ac:dyDescent="0.25">
      <c r="A8" s="19" t="s">
        <v>295</v>
      </c>
      <c r="B8" s="3" t="s">
        <v>465</v>
      </c>
      <c r="C8" s="3" t="s">
        <v>685</v>
      </c>
      <c r="D8" s="3" t="s">
        <v>303</v>
      </c>
      <c r="E8" s="3" t="s">
        <v>385</v>
      </c>
      <c r="F8" s="3" t="s">
        <v>386</v>
      </c>
      <c r="G8" s="3" t="s">
        <v>388</v>
      </c>
      <c r="H8" s="34">
        <v>15300</v>
      </c>
      <c r="I8" s="3" t="s">
        <v>387</v>
      </c>
      <c r="J8" s="3" t="s">
        <v>432</v>
      </c>
      <c r="K8" s="3" t="s">
        <v>389</v>
      </c>
      <c r="L8" s="55">
        <v>6000</v>
      </c>
      <c r="M8" s="19" t="s">
        <v>291</v>
      </c>
    </row>
    <row r="9" spans="1:13" ht="277.5" customHeight="1" x14ac:dyDescent="0.25">
      <c r="A9" s="19" t="s">
        <v>295</v>
      </c>
      <c r="B9" s="3" t="s">
        <v>465</v>
      </c>
      <c r="C9" s="3" t="s">
        <v>686</v>
      </c>
      <c r="D9" s="3" t="s">
        <v>309</v>
      </c>
      <c r="E9" s="3" t="s">
        <v>7</v>
      </c>
      <c r="F9" s="1" t="s">
        <v>391</v>
      </c>
      <c r="G9" s="3" t="s">
        <v>393</v>
      </c>
      <c r="H9" s="34">
        <v>5000</v>
      </c>
      <c r="I9" s="1" t="s">
        <v>392</v>
      </c>
      <c r="J9" s="3" t="s">
        <v>433</v>
      </c>
      <c r="K9" s="3" t="s">
        <v>390</v>
      </c>
      <c r="L9" s="55">
        <v>1600</v>
      </c>
      <c r="M9" s="19" t="s">
        <v>291</v>
      </c>
    </row>
    <row r="10" spans="1:13" ht="251.45" customHeight="1" x14ac:dyDescent="0.25">
      <c r="A10" s="19" t="s">
        <v>295</v>
      </c>
      <c r="B10" s="3" t="s">
        <v>465</v>
      </c>
      <c r="C10" s="3" t="s">
        <v>687</v>
      </c>
      <c r="D10" s="3" t="s">
        <v>398</v>
      </c>
      <c r="E10" s="3" t="s">
        <v>688</v>
      </c>
      <c r="F10" s="3" t="s">
        <v>399</v>
      </c>
      <c r="G10" s="3" t="s">
        <v>396</v>
      </c>
      <c r="H10" s="34">
        <v>3500</v>
      </c>
      <c r="I10" s="3" t="s">
        <v>395</v>
      </c>
      <c r="J10" s="3" t="s">
        <v>394</v>
      </c>
      <c r="K10" s="3" t="s">
        <v>401</v>
      </c>
      <c r="L10" s="55">
        <v>500</v>
      </c>
      <c r="M10" s="19" t="s">
        <v>291</v>
      </c>
    </row>
    <row r="11" spans="1:13" ht="354" customHeight="1" x14ac:dyDescent="0.25">
      <c r="A11" s="19" t="s">
        <v>295</v>
      </c>
      <c r="B11" s="3" t="s">
        <v>465</v>
      </c>
      <c r="C11" s="3" t="s">
        <v>689</v>
      </c>
      <c r="D11" s="3" t="s">
        <v>397</v>
      </c>
      <c r="E11" s="3" t="s">
        <v>8</v>
      </c>
      <c r="F11" s="3" t="s">
        <v>399</v>
      </c>
      <c r="G11" s="1" t="s">
        <v>402</v>
      </c>
      <c r="H11" s="34">
        <v>5000</v>
      </c>
      <c r="I11" s="3" t="s">
        <v>9</v>
      </c>
      <c r="J11" s="2" t="s">
        <v>434</v>
      </c>
      <c r="K11" s="3" t="s">
        <v>400</v>
      </c>
      <c r="L11" s="55">
        <v>240</v>
      </c>
      <c r="M11" s="19" t="s">
        <v>291</v>
      </c>
    </row>
    <row r="12" spans="1:13" ht="409.5" x14ac:dyDescent="0.25">
      <c r="A12" s="19" t="s">
        <v>295</v>
      </c>
      <c r="B12" s="3" t="s">
        <v>465</v>
      </c>
      <c r="C12" s="1" t="s">
        <v>623</v>
      </c>
      <c r="D12" s="3" t="s">
        <v>309</v>
      </c>
      <c r="E12" s="3" t="s">
        <v>10</v>
      </c>
      <c r="F12" s="1" t="s">
        <v>403</v>
      </c>
      <c r="G12" s="2" t="s">
        <v>615</v>
      </c>
      <c r="H12" s="34">
        <v>6150</v>
      </c>
      <c r="I12" s="1" t="s">
        <v>404</v>
      </c>
      <c r="J12" s="1" t="s">
        <v>435</v>
      </c>
      <c r="K12" s="3" t="s">
        <v>405</v>
      </c>
      <c r="L12" s="55">
        <v>590</v>
      </c>
      <c r="M12" s="19" t="s">
        <v>291</v>
      </c>
    </row>
    <row r="13" spans="1:13" ht="12.75" x14ac:dyDescent="0.25">
      <c r="A13" s="32"/>
      <c r="B13" s="42"/>
      <c r="C13" s="41" t="s">
        <v>467</v>
      </c>
      <c r="D13" s="42"/>
      <c r="E13" s="43"/>
      <c r="F13" s="43"/>
      <c r="G13" s="43"/>
      <c r="H13" s="44"/>
      <c r="I13" s="43"/>
      <c r="J13" s="43"/>
      <c r="K13" s="43"/>
      <c r="L13" s="57"/>
      <c r="M13" s="32"/>
    </row>
    <row r="14" spans="1:13" ht="306" x14ac:dyDescent="0.25">
      <c r="A14" s="19" t="s">
        <v>295</v>
      </c>
      <c r="B14" s="3" t="s">
        <v>467</v>
      </c>
      <c r="C14" s="3" t="s">
        <v>755</v>
      </c>
      <c r="D14" s="3" t="s">
        <v>305</v>
      </c>
      <c r="E14" s="3" t="s">
        <v>11</v>
      </c>
      <c r="F14" s="3" t="s">
        <v>407</v>
      </c>
      <c r="G14" s="3" t="s">
        <v>614</v>
      </c>
      <c r="H14" s="34">
        <v>9793</v>
      </c>
      <c r="I14" s="3" t="s">
        <v>406</v>
      </c>
      <c r="J14" s="3" t="s">
        <v>473</v>
      </c>
      <c r="K14" s="3" t="s">
        <v>436</v>
      </c>
      <c r="L14" s="55">
        <f>1095+700</f>
        <v>1795</v>
      </c>
      <c r="M14" s="19" t="s">
        <v>291</v>
      </c>
    </row>
    <row r="15" spans="1:13" ht="12.75" x14ac:dyDescent="0.25">
      <c r="A15" s="32"/>
      <c r="B15" s="42"/>
      <c r="C15" s="41" t="s">
        <v>578</v>
      </c>
      <c r="D15" s="42"/>
      <c r="E15" s="43"/>
      <c r="F15" s="43"/>
      <c r="G15" s="43"/>
      <c r="H15" s="44"/>
      <c r="I15" s="43"/>
      <c r="J15" s="43"/>
      <c r="K15" s="43"/>
      <c r="L15" s="57"/>
      <c r="M15" s="32"/>
    </row>
    <row r="16" spans="1:13" ht="409.5" x14ac:dyDescent="0.25">
      <c r="A16" s="19" t="s">
        <v>295</v>
      </c>
      <c r="B16" s="3" t="s">
        <v>578</v>
      </c>
      <c r="C16" s="23" t="s">
        <v>690</v>
      </c>
      <c r="D16" s="3" t="s">
        <v>543</v>
      </c>
      <c r="E16" s="3" t="s">
        <v>474</v>
      </c>
      <c r="F16" s="3" t="s">
        <v>448</v>
      </c>
      <c r="G16" s="1" t="s">
        <v>584</v>
      </c>
      <c r="H16" s="34">
        <v>22000</v>
      </c>
      <c r="I16" s="3" t="s">
        <v>447</v>
      </c>
      <c r="J16" s="3" t="s">
        <v>580</v>
      </c>
      <c r="K16" s="3" t="s">
        <v>15</v>
      </c>
      <c r="L16" s="64">
        <v>4500</v>
      </c>
      <c r="M16" s="19" t="s">
        <v>291</v>
      </c>
    </row>
    <row r="17" spans="1:13" ht="271.5" customHeight="1" x14ac:dyDescent="0.25">
      <c r="A17" s="19" t="s">
        <v>295</v>
      </c>
      <c r="B17" s="3" t="s">
        <v>578</v>
      </c>
      <c r="C17" s="3" t="s">
        <v>668</v>
      </c>
      <c r="D17" s="3" t="s">
        <v>305</v>
      </c>
      <c r="E17" s="3" t="s">
        <v>453</v>
      </c>
      <c r="F17" s="3" t="s">
        <v>12</v>
      </c>
      <c r="G17" s="3" t="s">
        <v>616</v>
      </c>
      <c r="H17" s="34">
        <v>1500</v>
      </c>
      <c r="I17" s="67" t="s">
        <v>452</v>
      </c>
      <c r="J17" s="2" t="s">
        <v>669</v>
      </c>
      <c r="K17" s="3" t="s">
        <v>451</v>
      </c>
      <c r="L17" s="55">
        <v>1500</v>
      </c>
      <c r="M17" s="19" t="s">
        <v>291</v>
      </c>
    </row>
    <row r="18" spans="1:13" ht="379.5" customHeight="1" x14ac:dyDescent="0.25">
      <c r="A18" s="19" t="s">
        <v>295</v>
      </c>
      <c r="B18" s="3" t="s">
        <v>578</v>
      </c>
      <c r="C18" s="3" t="s">
        <v>691</v>
      </c>
      <c r="D18" s="3" t="s">
        <v>305</v>
      </c>
      <c r="E18" s="3" t="s">
        <v>13</v>
      </c>
      <c r="F18" s="3" t="s">
        <v>449</v>
      </c>
      <c r="G18" s="3" t="s">
        <v>14</v>
      </c>
      <c r="H18" s="34">
        <v>2500</v>
      </c>
      <c r="I18" s="68" t="s">
        <v>634</v>
      </c>
      <c r="J18" s="2" t="s">
        <v>662</v>
      </c>
      <c r="K18" s="3" t="s">
        <v>450</v>
      </c>
      <c r="L18" s="55">
        <v>600</v>
      </c>
      <c r="M18" s="19" t="s">
        <v>291</v>
      </c>
    </row>
    <row r="19" spans="1:13" ht="290.10000000000002" customHeight="1" x14ac:dyDescent="0.25">
      <c r="A19" s="19" t="s">
        <v>295</v>
      </c>
      <c r="B19" s="3" t="s">
        <v>578</v>
      </c>
      <c r="C19" s="2" t="s">
        <v>692</v>
      </c>
      <c r="D19" s="3" t="s">
        <v>542</v>
      </c>
      <c r="E19" s="3" t="s">
        <v>585</v>
      </c>
      <c r="F19" s="3" t="s">
        <v>16</v>
      </c>
      <c r="G19" s="3" t="s">
        <v>462</v>
      </c>
      <c r="H19" s="34">
        <v>25000</v>
      </c>
      <c r="I19" s="3" t="s">
        <v>17</v>
      </c>
      <c r="J19" s="3" t="s">
        <v>648</v>
      </c>
      <c r="K19" s="3" t="s">
        <v>586</v>
      </c>
      <c r="L19" s="55">
        <v>750</v>
      </c>
      <c r="M19" s="19" t="s">
        <v>293</v>
      </c>
    </row>
    <row r="20" spans="1:13" ht="213.95" customHeight="1" x14ac:dyDescent="0.25">
      <c r="A20" s="19" t="s">
        <v>295</v>
      </c>
      <c r="B20" s="3" t="s">
        <v>578</v>
      </c>
      <c r="C20" s="1" t="s">
        <v>670</v>
      </c>
      <c r="D20" s="3" t="s">
        <v>544</v>
      </c>
      <c r="E20" s="3" t="s">
        <v>587</v>
      </c>
      <c r="F20" s="3" t="s">
        <v>476</v>
      </c>
      <c r="G20" s="1" t="s">
        <v>477</v>
      </c>
      <c r="H20" s="34">
        <v>4870</v>
      </c>
      <c r="I20" s="3" t="s">
        <v>475</v>
      </c>
      <c r="J20" s="3" t="s">
        <v>620</v>
      </c>
      <c r="K20" s="3" t="s">
        <v>588</v>
      </c>
      <c r="L20" s="55">
        <f>12*30*3</f>
        <v>1080</v>
      </c>
      <c r="M20" s="19" t="s">
        <v>291</v>
      </c>
    </row>
    <row r="21" spans="1:13" ht="178.5" x14ac:dyDescent="0.25">
      <c r="A21" s="19" t="s">
        <v>295</v>
      </c>
      <c r="B21" s="3" t="s">
        <v>578</v>
      </c>
      <c r="C21" s="1" t="s">
        <v>756</v>
      </c>
      <c r="D21" s="3" t="s">
        <v>305</v>
      </c>
      <c r="E21" s="1" t="s">
        <v>589</v>
      </c>
      <c r="F21" s="28" t="s">
        <v>478</v>
      </c>
      <c r="G21" s="1" t="s">
        <v>624</v>
      </c>
      <c r="H21" s="34">
        <v>4500</v>
      </c>
      <c r="I21" s="1" t="s">
        <v>479</v>
      </c>
      <c r="J21" s="1" t="s">
        <v>480</v>
      </c>
      <c r="K21" s="1" t="s">
        <v>482</v>
      </c>
      <c r="L21" s="55">
        <v>2000</v>
      </c>
      <c r="M21" s="19" t="s">
        <v>291</v>
      </c>
    </row>
    <row r="22" spans="1:13" ht="170.45" customHeight="1" x14ac:dyDescent="0.25">
      <c r="A22" s="19" t="s">
        <v>295</v>
      </c>
      <c r="B22" s="3" t="s">
        <v>578</v>
      </c>
      <c r="C22" s="1" t="s">
        <v>693</v>
      </c>
      <c r="D22" s="3" t="s">
        <v>305</v>
      </c>
      <c r="E22" s="1" t="s">
        <v>694</v>
      </c>
      <c r="F22" s="1" t="s">
        <v>485</v>
      </c>
      <c r="G22" s="1" t="s">
        <v>484</v>
      </c>
      <c r="H22" s="34">
        <v>0</v>
      </c>
      <c r="I22" s="1" t="s">
        <v>479</v>
      </c>
      <c r="J22" s="1" t="s">
        <v>481</v>
      </c>
      <c r="K22" s="1" t="s">
        <v>483</v>
      </c>
      <c r="L22" s="55">
        <v>2000</v>
      </c>
      <c r="M22" s="19" t="s">
        <v>291</v>
      </c>
    </row>
    <row r="23" spans="1:13" ht="12.75" x14ac:dyDescent="0.25">
      <c r="A23" s="32"/>
      <c r="B23" s="42"/>
      <c r="C23" s="41" t="s">
        <v>468</v>
      </c>
      <c r="D23" s="42"/>
      <c r="E23" s="43"/>
      <c r="F23" s="43"/>
      <c r="G23" s="43"/>
      <c r="H23" s="44"/>
      <c r="I23" s="43"/>
      <c r="J23" s="43"/>
      <c r="K23" s="43"/>
      <c r="L23" s="57"/>
      <c r="M23" s="32"/>
    </row>
    <row r="24" spans="1:13" ht="409.5" x14ac:dyDescent="0.25">
      <c r="A24" s="19" t="s">
        <v>295</v>
      </c>
      <c r="B24" s="3" t="s">
        <v>468</v>
      </c>
      <c r="C24" s="4" t="s">
        <v>695</v>
      </c>
      <c r="D24" s="3" t="s">
        <v>306</v>
      </c>
      <c r="E24" s="1" t="s">
        <v>486</v>
      </c>
      <c r="F24" s="1" t="s">
        <v>666</v>
      </c>
      <c r="G24" s="4" t="s">
        <v>664</v>
      </c>
      <c r="H24" s="34">
        <v>3350</v>
      </c>
      <c r="I24" s="4" t="s">
        <v>487</v>
      </c>
      <c r="J24" s="1" t="s">
        <v>27</v>
      </c>
      <c r="K24" s="1" t="s">
        <v>28</v>
      </c>
      <c r="L24" s="55">
        <v>150</v>
      </c>
      <c r="M24" s="19" t="s">
        <v>291</v>
      </c>
    </row>
    <row r="25" spans="1:13" ht="255" x14ac:dyDescent="0.25">
      <c r="A25" s="19" t="s">
        <v>295</v>
      </c>
      <c r="B25" s="3" t="s">
        <v>468</v>
      </c>
      <c r="C25" s="1" t="s">
        <v>696</v>
      </c>
      <c r="D25" s="3" t="s">
        <v>549</v>
      </c>
      <c r="E25" s="1" t="s">
        <v>31</v>
      </c>
      <c r="F25" s="1" t="s">
        <v>32</v>
      </c>
      <c r="G25" s="1" t="s">
        <v>489</v>
      </c>
      <c r="H25" s="34">
        <v>6000</v>
      </c>
      <c r="I25" s="1" t="s">
        <v>33</v>
      </c>
      <c r="J25" s="1" t="s">
        <v>490</v>
      </c>
      <c r="K25" s="1" t="s">
        <v>34</v>
      </c>
      <c r="L25" s="55">
        <v>0</v>
      </c>
      <c r="M25" s="19" t="s">
        <v>291</v>
      </c>
    </row>
    <row r="26" spans="1:13" ht="409.5" x14ac:dyDescent="0.25">
      <c r="A26" s="19" t="s">
        <v>295</v>
      </c>
      <c r="B26" s="3" t="s">
        <v>468</v>
      </c>
      <c r="C26" s="1" t="s">
        <v>497</v>
      </c>
      <c r="D26" s="3" t="s">
        <v>545</v>
      </c>
      <c r="E26" s="1" t="s">
        <v>35</v>
      </c>
      <c r="F26" s="1" t="s">
        <v>36</v>
      </c>
      <c r="G26" s="1" t="s">
        <v>37</v>
      </c>
      <c r="H26" s="34">
        <v>5715</v>
      </c>
      <c r="I26" s="1" t="s">
        <v>38</v>
      </c>
      <c r="J26" s="1" t="s">
        <v>590</v>
      </c>
      <c r="K26" s="1" t="s">
        <v>498</v>
      </c>
      <c r="L26" s="55">
        <v>240</v>
      </c>
      <c r="M26" s="19" t="s">
        <v>291</v>
      </c>
    </row>
    <row r="27" spans="1:13" ht="235.5" customHeight="1" x14ac:dyDescent="0.25">
      <c r="A27" s="19" t="s">
        <v>295</v>
      </c>
      <c r="B27" s="3" t="s">
        <v>468</v>
      </c>
      <c r="C27" s="1" t="s">
        <v>757</v>
      </c>
      <c r="D27" s="3" t="s">
        <v>491</v>
      </c>
      <c r="E27" s="1" t="s">
        <v>29</v>
      </c>
      <c r="F27" s="1" t="s">
        <v>492</v>
      </c>
      <c r="G27" s="1" t="s">
        <v>494</v>
      </c>
      <c r="H27" s="34">
        <v>2000</v>
      </c>
      <c r="I27" s="1" t="s">
        <v>30</v>
      </c>
      <c r="J27" s="1" t="s">
        <v>591</v>
      </c>
      <c r="K27" s="1" t="s">
        <v>493</v>
      </c>
      <c r="L27" s="55">
        <v>3</v>
      </c>
      <c r="M27" s="19" t="s">
        <v>291</v>
      </c>
    </row>
    <row r="28" spans="1:13" ht="146.1" customHeight="1" x14ac:dyDescent="0.25">
      <c r="A28" s="19" t="s">
        <v>295</v>
      </c>
      <c r="B28" s="3" t="s">
        <v>468</v>
      </c>
      <c r="C28" s="9" t="s">
        <v>758</v>
      </c>
      <c r="D28" s="3" t="s">
        <v>307</v>
      </c>
      <c r="E28" s="1" t="s">
        <v>64</v>
      </c>
      <c r="F28" s="1" t="s">
        <v>495</v>
      </c>
      <c r="G28" s="1" t="s">
        <v>65</v>
      </c>
      <c r="H28" s="34">
        <v>2000</v>
      </c>
      <c r="I28" s="29" t="s">
        <v>496</v>
      </c>
      <c r="J28" s="1" t="s">
        <v>592</v>
      </c>
      <c r="K28" s="1" t="s">
        <v>66</v>
      </c>
      <c r="L28" s="55">
        <v>10</v>
      </c>
      <c r="M28" s="19" t="s">
        <v>292</v>
      </c>
    </row>
    <row r="29" spans="1:13" ht="12.75" x14ac:dyDescent="0.25">
      <c r="A29" s="32"/>
      <c r="B29" s="42"/>
      <c r="C29" s="41" t="s">
        <v>464</v>
      </c>
      <c r="D29" s="42"/>
      <c r="E29" s="43"/>
      <c r="F29" s="43"/>
      <c r="G29" s="43"/>
      <c r="H29" s="44"/>
      <c r="I29" s="43"/>
      <c r="J29" s="43"/>
      <c r="K29" s="43"/>
      <c r="L29" s="57"/>
      <c r="M29" s="32"/>
    </row>
    <row r="30" spans="1:13" ht="153" x14ac:dyDescent="0.25">
      <c r="A30" s="19" t="s">
        <v>295</v>
      </c>
      <c r="B30" s="3" t="s">
        <v>464</v>
      </c>
      <c r="C30" s="7" t="s">
        <v>697</v>
      </c>
      <c r="D30" s="3" t="s">
        <v>308</v>
      </c>
      <c r="E30" s="1" t="s">
        <v>39</v>
      </c>
      <c r="F30" s="1" t="s">
        <v>40</v>
      </c>
      <c r="G30" s="1" t="s">
        <v>593</v>
      </c>
      <c r="H30" s="34">
        <v>55660</v>
      </c>
      <c r="I30" s="1" t="s">
        <v>41</v>
      </c>
      <c r="J30" s="26" t="s">
        <v>499</v>
      </c>
      <c r="K30" s="26" t="s">
        <v>42</v>
      </c>
      <c r="L30" s="58">
        <v>0</v>
      </c>
      <c r="M30" s="19" t="s">
        <v>291</v>
      </c>
    </row>
    <row r="31" spans="1:13" ht="12.75" x14ac:dyDescent="0.25">
      <c r="A31" s="53"/>
      <c r="B31" s="49"/>
      <c r="C31" s="54" t="s">
        <v>618</v>
      </c>
      <c r="D31" s="49"/>
      <c r="E31" s="50"/>
      <c r="F31" s="50"/>
      <c r="G31" s="50"/>
      <c r="H31" s="51"/>
      <c r="I31" s="50"/>
      <c r="J31" s="52"/>
      <c r="K31" s="52"/>
      <c r="L31" s="59"/>
      <c r="M31" s="53"/>
    </row>
    <row r="32" spans="1:13" ht="12.75" x14ac:dyDescent="0.25">
      <c r="A32" s="32"/>
      <c r="B32" s="42"/>
      <c r="C32" s="41" t="s">
        <v>594</v>
      </c>
      <c r="D32" s="42"/>
      <c r="E32" s="43"/>
      <c r="F32" s="43"/>
      <c r="G32" s="43"/>
      <c r="H32" s="44"/>
      <c r="I32" s="43"/>
      <c r="J32" s="43"/>
      <c r="K32" s="43"/>
      <c r="L32" s="57"/>
      <c r="M32" s="32"/>
    </row>
    <row r="33" spans="1:13" ht="276" customHeight="1" x14ac:dyDescent="0.25">
      <c r="A33" s="19" t="s">
        <v>296</v>
      </c>
      <c r="B33" s="3" t="s">
        <v>594</v>
      </c>
      <c r="C33" s="1" t="s">
        <v>698</v>
      </c>
      <c r="D33" s="1" t="s">
        <v>340</v>
      </c>
      <c r="E33" s="1" t="s">
        <v>341</v>
      </c>
      <c r="F33" s="1" t="s">
        <v>409</v>
      </c>
      <c r="G33" s="4" t="s">
        <v>374</v>
      </c>
      <c r="H33" s="34">
        <v>36550</v>
      </c>
      <c r="I33" s="1" t="s">
        <v>339</v>
      </c>
      <c r="J33" s="1" t="s">
        <v>410</v>
      </c>
      <c r="K33" s="1" t="s">
        <v>342</v>
      </c>
      <c r="L33" s="55">
        <v>108</v>
      </c>
      <c r="M33" s="19" t="s">
        <v>291</v>
      </c>
    </row>
    <row r="34" spans="1:13" ht="345" customHeight="1" x14ac:dyDescent="0.25">
      <c r="A34" s="19" t="s">
        <v>296</v>
      </c>
      <c r="B34" s="3" t="s">
        <v>594</v>
      </c>
      <c r="C34" s="1" t="s">
        <v>699</v>
      </c>
      <c r="D34" s="1" t="s">
        <v>346</v>
      </c>
      <c r="E34" s="1" t="s">
        <v>348</v>
      </c>
      <c r="F34" s="1" t="s">
        <v>412</v>
      </c>
      <c r="G34" s="1" t="s">
        <v>413</v>
      </c>
      <c r="H34" s="34">
        <v>14430</v>
      </c>
      <c r="I34" s="1" t="s">
        <v>347</v>
      </c>
      <c r="J34" s="1" t="s">
        <v>349</v>
      </c>
      <c r="K34" s="1" t="s">
        <v>414</v>
      </c>
      <c r="L34" s="55">
        <v>252</v>
      </c>
      <c r="M34" s="19" t="s">
        <v>291</v>
      </c>
    </row>
    <row r="35" spans="1:13" ht="12.75" x14ac:dyDescent="0.25">
      <c r="A35" s="32"/>
      <c r="B35" s="42"/>
      <c r="C35" s="41" t="s">
        <v>466</v>
      </c>
      <c r="D35" s="42"/>
      <c r="E35" s="43"/>
      <c r="F35" s="43"/>
      <c r="G35" s="43"/>
      <c r="H35" s="44"/>
      <c r="I35" s="43"/>
      <c r="J35" s="43"/>
      <c r="K35" s="43"/>
      <c r="L35" s="57"/>
      <c r="M35" s="32"/>
    </row>
    <row r="36" spans="1:13" s="24" customFormat="1" ht="234.6" customHeight="1" x14ac:dyDescent="0.25">
      <c r="A36" s="25" t="s">
        <v>296</v>
      </c>
      <c r="B36" s="28" t="s">
        <v>466</v>
      </c>
      <c r="C36" s="3" t="s">
        <v>700</v>
      </c>
      <c r="D36" s="26" t="s">
        <v>352</v>
      </c>
      <c r="E36" s="26" t="s">
        <v>353</v>
      </c>
      <c r="F36" s="26" t="s">
        <v>415</v>
      </c>
      <c r="G36" s="26" t="s">
        <v>351</v>
      </c>
      <c r="H36" s="36">
        <v>36950</v>
      </c>
      <c r="I36" s="26" t="s">
        <v>350</v>
      </c>
      <c r="J36" s="1" t="s">
        <v>416</v>
      </c>
      <c r="K36" s="26" t="s">
        <v>417</v>
      </c>
      <c r="L36" s="58">
        <v>180</v>
      </c>
      <c r="M36" s="25" t="s">
        <v>294</v>
      </c>
    </row>
    <row r="37" spans="1:13" ht="12.75" x14ac:dyDescent="0.25">
      <c r="A37" s="32"/>
      <c r="B37" s="42"/>
      <c r="C37" s="41" t="s">
        <v>469</v>
      </c>
      <c r="D37" s="42"/>
      <c r="E37" s="43"/>
      <c r="F37" s="43"/>
      <c r="G37" s="43"/>
      <c r="H37" s="44"/>
      <c r="I37" s="43"/>
      <c r="J37" s="43"/>
      <c r="K37" s="43"/>
      <c r="L37" s="57"/>
      <c r="M37" s="32"/>
    </row>
    <row r="38" spans="1:13" ht="191.25" x14ac:dyDescent="0.25">
      <c r="A38" s="19" t="s">
        <v>296</v>
      </c>
      <c r="B38" s="3" t="s">
        <v>469</v>
      </c>
      <c r="C38" s="4" t="s">
        <v>372</v>
      </c>
      <c r="D38" s="1" t="s">
        <v>309</v>
      </c>
      <c r="E38" s="1" t="s">
        <v>343</v>
      </c>
      <c r="F38" s="1" t="s">
        <v>411</v>
      </c>
      <c r="G38" s="1" t="s">
        <v>357</v>
      </c>
      <c r="H38" s="36">
        <v>14800</v>
      </c>
      <c r="I38" s="1" t="s">
        <v>358</v>
      </c>
      <c r="J38" s="1" t="s">
        <v>344</v>
      </c>
      <c r="K38" s="1" t="s">
        <v>345</v>
      </c>
      <c r="L38" s="55">
        <f>14*8</f>
        <v>112</v>
      </c>
      <c r="M38" s="19" t="s">
        <v>291</v>
      </c>
    </row>
    <row r="39" spans="1:13" ht="84" customHeight="1" x14ac:dyDescent="0.25">
      <c r="A39" s="19" t="s">
        <v>296</v>
      </c>
      <c r="B39" s="3" t="s">
        <v>469</v>
      </c>
      <c r="C39" s="3" t="s">
        <v>701</v>
      </c>
      <c r="D39" s="1" t="s">
        <v>310</v>
      </c>
      <c r="E39" s="3" t="s">
        <v>18</v>
      </c>
      <c r="F39" s="1" t="s">
        <v>355</v>
      </c>
      <c r="G39" s="1" t="s">
        <v>356</v>
      </c>
      <c r="H39" s="34">
        <v>500</v>
      </c>
      <c r="I39" s="1" t="s">
        <v>22</v>
      </c>
      <c r="J39" s="3" t="s">
        <v>354</v>
      </c>
      <c r="K39" s="3" t="s">
        <v>418</v>
      </c>
      <c r="L39" s="55">
        <v>40</v>
      </c>
      <c r="M39" s="19" t="s">
        <v>291</v>
      </c>
    </row>
    <row r="40" spans="1:13" ht="242.25" x14ac:dyDescent="0.25">
      <c r="A40" s="19" t="s">
        <v>296</v>
      </c>
      <c r="B40" s="3" t="s">
        <v>469</v>
      </c>
      <c r="C40" s="1" t="s">
        <v>636</v>
      </c>
      <c r="D40" s="1" t="s">
        <v>310</v>
      </c>
      <c r="E40" s="3" t="s">
        <v>23</v>
      </c>
      <c r="F40" s="3" t="s">
        <v>24</v>
      </c>
      <c r="G40" s="1" t="s">
        <v>506</v>
      </c>
      <c r="H40" s="34">
        <v>350</v>
      </c>
      <c r="I40" s="1" t="s">
        <v>25</v>
      </c>
      <c r="J40" s="1" t="s">
        <v>637</v>
      </c>
      <c r="K40" s="1" t="s">
        <v>359</v>
      </c>
      <c r="L40" s="55">
        <v>150</v>
      </c>
      <c r="M40" s="19" t="s">
        <v>291</v>
      </c>
    </row>
    <row r="41" spans="1:13" ht="185.45" customHeight="1" x14ac:dyDescent="0.25">
      <c r="A41" s="19" t="s">
        <v>296</v>
      </c>
      <c r="B41" s="3" t="s">
        <v>469</v>
      </c>
      <c r="C41" s="1" t="s">
        <v>420</v>
      </c>
      <c r="D41" s="1" t="s">
        <v>311</v>
      </c>
      <c r="E41" s="1" t="s">
        <v>43</v>
      </c>
      <c r="F41" s="1" t="s">
        <v>44</v>
      </c>
      <c r="G41" s="1" t="s">
        <v>361</v>
      </c>
      <c r="H41" s="34">
        <v>1050</v>
      </c>
      <c r="I41" s="8" t="s">
        <v>45</v>
      </c>
      <c r="J41" s="1" t="s">
        <v>360</v>
      </c>
      <c r="K41" s="1" t="s">
        <v>26</v>
      </c>
      <c r="L41" s="55">
        <v>50</v>
      </c>
      <c r="M41" s="19" t="s">
        <v>291</v>
      </c>
    </row>
    <row r="42" spans="1:13" ht="165.75" x14ac:dyDescent="0.25">
      <c r="A42" s="19" t="s">
        <v>296</v>
      </c>
      <c r="B42" s="3" t="s">
        <v>469</v>
      </c>
      <c r="C42" s="1" t="s">
        <v>437</v>
      </c>
      <c r="D42" s="1" t="s">
        <v>305</v>
      </c>
      <c r="E42" s="1" t="s">
        <v>421</v>
      </c>
      <c r="F42" s="1" t="s">
        <v>422</v>
      </c>
      <c r="G42" s="1" t="s">
        <v>46</v>
      </c>
      <c r="H42" s="34">
        <v>300</v>
      </c>
      <c r="I42" s="1" t="s">
        <v>47</v>
      </c>
      <c r="J42" s="1" t="s">
        <v>48</v>
      </c>
      <c r="K42" s="1" t="s">
        <v>423</v>
      </c>
      <c r="L42" s="55">
        <v>15</v>
      </c>
      <c r="M42" s="19" t="s">
        <v>291</v>
      </c>
    </row>
    <row r="43" spans="1:13" ht="251.1" customHeight="1" x14ac:dyDescent="0.25">
      <c r="A43" s="19" t="s">
        <v>296</v>
      </c>
      <c r="B43" s="3" t="s">
        <v>469</v>
      </c>
      <c r="C43" s="4" t="s">
        <v>702</v>
      </c>
      <c r="D43" s="1" t="s">
        <v>313</v>
      </c>
      <c r="E43" s="1" t="s">
        <v>368</v>
      </c>
      <c r="F43" s="1" t="s">
        <v>362</v>
      </c>
      <c r="G43" s="1" t="s">
        <v>49</v>
      </c>
      <c r="H43" s="34">
        <v>400</v>
      </c>
      <c r="I43" s="8" t="s">
        <v>50</v>
      </c>
      <c r="J43" s="1" t="s">
        <v>369</v>
      </c>
      <c r="K43" s="1" t="s">
        <v>359</v>
      </c>
      <c r="L43" s="55">
        <v>24</v>
      </c>
      <c r="M43" s="19" t="s">
        <v>291</v>
      </c>
    </row>
    <row r="44" spans="1:13" ht="119.1" customHeight="1" x14ac:dyDescent="0.25">
      <c r="A44" s="19" t="s">
        <v>296</v>
      </c>
      <c r="B44" s="3" t="s">
        <v>469</v>
      </c>
      <c r="C44" s="1" t="s">
        <v>703</v>
      </c>
      <c r="D44" s="1" t="s">
        <v>313</v>
      </c>
      <c r="E44" s="1" t="s">
        <v>51</v>
      </c>
      <c r="F44" s="1" t="s">
        <v>19</v>
      </c>
      <c r="G44" s="1" t="s">
        <v>363</v>
      </c>
      <c r="H44" s="34">
        <v>350</v>
      </c>
      <c r="I44" s="1" t="s">
        <v>20</v>
      </c>
      <c r="J44" s="1" t="s">
        <v>364</v>
      </c>
      <c r="K44" s="1" t="s">
        <v>52</v>
      </c>
      <c r="L44" s="55">
        <v>30</v>
      </c>
      <c r="M44" s="19" t="s">
        <v>291</v>
      </c>
    </row>
    <row r="45" spans="1:13" ht="102" x14ac:dyDescent="0.25">
      <c r="A45" s="19" t="s">
        <v>296</v>
      </c>
      <c r="B45" s="3" t="s">
        <v>469</v>
      </c>
      <c r="C45" s="1" t="s">
        <v>366</v>
      </c>
      <c r="D45" s="1" t="s">
        <v>311</v>
      </c>
      <c r="E45" s="1" t="s">
        <v>53</v>
      </c>
      <c r="F45" s="1" t="s">
        <v>19</v>
      </c>
      <c r="G45" s="1" t="s">
        <v>54</v>
      </c>
      <c r="H45" s="34">
        <v>200</v>
      </c>
      <c r="I45" s="1" t="s">
        <v>365</v>
      </c>
      <c r="J45" s="1" t="s">
        <v>55</v>
      </c>
      <c r="K45" s="1" t="s">
        <v>367</v>
      </c>
      <c r="L45" s="55">
        <v>30</v>
      </c>
      <c r="M45" s="19" t="s">
        <v>291</v>
      </c>
    </row>
    <row r="46" spans="1:13" ht="178.5" x14ac:dyDescent="0.25">
      <c r="A46" s="19" t="s">
        <v>296</v>
      </c>
      <c r="B46" s="3" t="s">
        <v>469</v>
      </c>
      <c r="C46" s="4" t="s">
        <v>424</v>
      </c>
      <c r="D46" s="1" t="s">
        <v>313</v>
      </c>
      <c r="E46" s="4" t="s">
        <v>60</v>
      </c>
      <c r="F46" s="1" t="s">
        <v>56</v>
      </c>
      <c r="G46" s="1" t="s">
        <v>57</v>
      </c>
      <c r="H46" s="34">
        <v>2000</v>
      </c>
      <c r="I46" s="1" t="s">
        <v>365</v>
      </c>
      <c r="J46" s="1" t="s">
        <v>58</v>
      </c>
      <c r="K46" s="1" t="s">
        <v>59</v>
      </c>
      <c r="L46" s="55">
        <v>60</v>
      </c>
      <c r="M46" s="19" t="s">
        <v>291</v>
      </c>
    </row>
    <row r="47" spans="1:13" ht="204" x14ac:dyDescent="0.25">
      <c r="A47" s="19" t="s">
        <v>296</v>
      </c>
      <c r="B47" s="3" t="s">
        <v>469</v>
      </c>
      <c r="C47" s="1" t="s">
        <v>419</v>
      </c>
      <c r="D47" s="1" t="s">
        <v>311</v>
      </c>
      <c r="E47" s="1" t="s">
        <v>371</v>
      </c>
      <c r="F47" s="6" t="s">
        <v>19</v>
      </c>
      <c r="G47" s="1" t="s">
        <v>67</v>
      </c>
      <c r="H47" s="34">
        <v>300</v>
      </c>
      <c r="I47" s="1" t="s">
        <v>20</v>
      </c>
      <c r="J47" s="1" t="s">
        <v>370</v>
      </c>
      <c r="K47" s="1" t="s">
        <v>359</v>
      </c>
      <c r="L47" s="55">
        <v>27</v>
      </c>
      <c r="M47" s="19" t="s">
        <v>291</v>
      </c>
    </row>
    <row r="48" spans="1:13" ht="114.75" x14ac:dyDescent="0.25">
      <c r="A48" s="19" t="s">
        <v>296</v>
      </c>
      <c r="B48" s="3" t="s">
        <v>469</v>
      </c>
      <c r="C48" s="1" t="s">
        <v>123</v>
      </c>
      <c r="D48" s="3" t="s">
        <v>313</v>
      </c>
      <c r="E48" s="1" t="s">
        <v>124</v>
      </c>
      <c r="F48" s="1" t="s">
        <v>19</v>
      </c>
      <c r="G48" s="1" t="s">
        <v>125</v>
      </c>
      <c r="H48" s="34">
        <v>500</v>
      </c>
      <c r="I48" s="1" t="s">
        <v>126</v>
      </c>
      <c r="J48" s="1" t="s">
        <v>127</v>
      </c>
      <c r="K48" s="1" t="s">
        <v>26</v>
      </c>
      <c r="L48" s="55">
        <v>50</v>
      </c>
      <c r="M48" s="19" t="s">
        <v>291</v>
      </c>
    </row>
    <row r="49" spans="1:13" ht="12.75" x14ac:dyDescent="0.25">
      <c r="A49" s="32"/>
      <c r="B49" s="42"/>
      <c r="C49" s="41" t="s">
        <v>488</v>
      </c>
      <c r="D49" s="42"/>
      <c r="E49" s="43"/>
      <c r="F49" s="43"/>
      <c r="G49" s="43"/>
      <c r="H49" s="44"/>
      <c r="I49" s="43"/>
      <c r="J49" s="43"/>
      <c r="K49" s="43"/>
      <c r="L49" s="57"/>
      <c r="M49" s="32"/>
    </row>
    <row r="50" spans="1:13" ht="220.5" customHeight="1" x14ac:dyDescent="0.25">
      <c r="A50" s="19" t="s">
        <v>296</v>
      </c>
      <c r="B50" s="3" t="s">
        <v>488</v>
      </c>
      <c r="C50" s="1" t="s">
        <v>704</v>
      </c>
      <c r="D50" s="1" t="s">
        <v>440</v>
      </c>
      <c r="E50" s="1" t="s">
        <v>595</v>
      </c>
      <c r="F50" s="1" t="s">
        <v>439</v>
      </c>
      <c r="G50" s="1" t="s">
        <v>441</v>
      </c>
      <c r="H50" s="34">
        <v>2000</v>
      </c>
      <c r="I50" s="1" t="s">
        <v>438</v>
      </c>
      <c r="J50" s="1" t="s">
        <v>596</v>
      </c>
      <c r="K50" s="1" t="s">
        <v>442</v>
      </c>
      <c r="L50" s="55">
        <f>24*3</f>
        <v>72</v>
      </c>
      <c r="M50" s="19" t="s">
        <v>291</v>
      </c>
    </row>
    <row r="51" spans="1:13" ht="127.5" x14ac:dyDescent="0.25">
      <c r="A51" s="19" t="s">
        <v>296</v>
      </c>
      <c r="B51" s="3" t="s">
        <v>488</v>
      </c>
      <c r="C51" s="10" t="s">
        <v>663</v>
      </c>
      <c r="D51" s="1" t="s">
        <v>440</v>
      </c>
      <c r="E51" s="1" t="s">
        <v>595</v>
      </c>
      <c r="F51" s="1" t="s">
        <v>445</v>
      </c>
      <c r="G51" s="1" t="s">
        <v>446</v>
      </c>
      <c r="H51" s="34">
        <v>300</v>
      </c>
      <c r="I51" s="1" t="s">
        <v>444</v>
      </c>
      <c r="J51" s="1" t="s">
        <v>597</v>
      </c>
      <c r="K51" s="1" t="s">
        <v>598</v>
      </c>
      <c r="L51" s="55">
        <v>15</v>
      </c>
      <c r="M51" s="19" t="s">
        <v>291</v>
      </c>
    </row>
    <row r="52" spans="1:13" ht="277.5" customHeight="1" x14ac:dyDescent="0.25">
      <c r="A52" s="19" t="s">
        <v>296</v>
      </c>
      <c r="B52" s="3" t="s">
        <v>488</v>
      </c>
      <c r="C52" s="4" t="s">
        <v>705</v>
      </c>
      <c r="D52" s="1" t="s">
        <v>379</v>
      </c>
      <c r="E52" s="1" t="s">
        <v>380</v>
      </c>
      <c r="F52" s="1" t="s">
        <v>427</v>
      </c>
      <c r="G52" s="1" t="s">
        <v>428</v>
      </c>
      <c r="H52" s="34">
        <v>0</v>
      </c>
      <c r="I52" s="1" t="s">
        <v>443</v>
      </c>
      <c r="J52" s="1" t="s">
        <v>429</v>
      </c>
      <c r="K52" s="1" t="s">
        <v>382</v>
      </c>
      <c r="L52" s="55">
        <v>60</v>
      </c>
      <c r="M52" s="19" t="s">
        <v>291</v>
      </c>
    </row>
    <row r="53" spans="1:13" ht="249.95" customHeight="1" x14ac:dyDescent="0.25">
      <c r="A53" s="19" t="s">
        <v>296</v>
      </c>
      <c r="B53" s="3" t="s">
        <v>488</v>
      </c>
      <c r="C53" s="4" t="s">
        <v>373</v>
      </c>
      <c r="D53" s="3" t="s">
        <v>376</v>
      </c>
      <c r="E53" s="1" t="s">
        <v>430</v>
      </c>
      <c r="F53" s="1" t="s">
        <v>21</v>
      </c>
      <c r="G53" s="1" t="s">
        <v>375</v>
      </c>
      <c r="H53" s="34">
        <v>0</v>
      </c>
      <c r="I53" s="1" t="s">
        <v>377</v>
      </c>
      <c r="J53" s="1" t="s">
        <v>378</v>
      </c>
      <c r="K53" s="1" t="s">
        <v>431</v>
      </c>
      <c r="L53" s="55">
        <v>0</v>
      </c>
      <c r="M53" s="19" t="s">
        <v>291</v>
      </c>
    </row>
    <row r="54" spans="1:13" ht="242.25" x14ac:dyDescent="0.25">
      <c r="A54" s="19" t="s">
        <v>296</v>
      </c>
      <c r="B54" s="3" t="s">
        <v>488</v>
      </c>
      <c r="C54" s="4" t="s">
        <v>706</v>
      </c>
      <c r="D54" s="1" t="s">
        <v>312</v>
      </c>
      <c r="E54" s="1" t="s">
        <v>425</v>
      </c>
      <c r="F54" s="1" t="s">
        <v>61</v>
      </c>
      <c r="G54" s="1" t="s">
        <v>426</v>
      </c>
      <c r="H54" s="34">
        <v>0</v>
      </c>
      <c r="I54" s="1" t="s">
        <v>381</v>
      </c>
      <c r="J54" s="1" t="s">
        <v>62</v>
      </c>
      <c r="K54" s="1" t="s">
        <v>63</v>
      </c>
      <c r="L54" s="55">
        <v>20</v>
      </c>
      <c r="M54" s="19" t="s">
        <v>291</v>
      </c>
    </row>
    <row r="55" spans="1:13" ht="12.75" x14ac:dyDescent="0.25">
      <c r="A55" s="32"/>
      <c r="B55" s="42"/>
      <c r="C55" s="41" t="s">
        <v>470</v>
      </c>
      <c r="D55" s="42"/>
      <c r="E55" s="43"/>
      <c r="F55" s="43"/>
      <c r="G55" s="43"/>
      <c r="H55" s="44"/>
      <c r="I55" s="43"/>
      <c r="J55" s="43"/>
      <c r="K55" s="43"/>
      <c r="L55" s="57"/>
      <c r="M55" s="32"/>
    </row>
    <row r="56" spans="1:13" ht="165.75" x14ac:dyDescent="0.25">
      <c r="A56" s="19" t="s">
        <v>296</v>
      </c>
      <c r="B56" s="3" t="s">
        <v>470</v>
      </c>
      <c r="C56" s="9" t="s">
        <v>707</v>
      </c>
      <c r="D56" s="1" t="s">
        <v>305</v>
      </c>
      <c r="E56" s="1" t="s">
        <v>68</v>
      </c>
      <c r="F56" s="1" t="s">
        <v>69</v>
      </c>
      <c r="G56" s="1" t="s">
        <v>70</v>
      </c>
      <c r="H56" s="34">
        <v>1600</v>
      </c>
      <c r="I56" s="1" t="s">
        <v>383</v>
      </c>
      <c r="J56" s="1" t="s">
        <v>708</v>
      </c>
      <c r="K56" s="1" t="s">
        <v>71</v>
      </c>
      <c r="L56" s="55">
        <v>60</v>
      </c>
      <c r="M56" s="19" t="s">
        <v>291</v>
      </c>
    </row>
    <row r="57" spans="1:13" ht="178.5" x14ac:dyDescent="0.25">
      <c r="A57" s="19" t="s">
        <v>296</v>
      </c>
      <c r="B57" s="3" t="s">
        <v>470</v>
      </c>
      <c r="C57" s="9" t="s">
        <v>384</v>
      </c>
      <c r="D57" s="1" t="s">
        <v>305</v>
      </c>
      <c r="E57" s="1" t="s">
        <v>72</v>
      </c>
      <c r="F57" s="1" t="s">
        <v>73</v>
      </c>
      <c r="G57" s="1" t="s">
        <v>74</v>
      </c>
      <c r="H57" s="34">
        <v>2000</v>
      </c>
      <c r="I57" s="1" t="s">
        <v>383</v>
      </c>
      <c r="J57" s="1" t="s">
        <v>628</v>
      </c>
      <c r="K57" s="1" t="s">
        <v>71</v>
      </c>
      <c r="L57" s="55">
        <v>60</v>
      </c>
      <c r="M57" s="19" t="s">
        <v>291</v>
      </c>
    </row>
    <row r="58" spans="1:13" ht="321.60000000000002" customHeight="1" x14ac:dyDescent="0.25">
      <c r="A58" s="19" t="s">
        <v>296</v>
      </c>
      <c r="B58" s="3" t="s">
        <v>470</v>
      </c>
      <c r="C58" s="1" t="s">
        <v>709</v>
      </c>
      <c r="D58" s="1" t="s">
        <v>313</v>
      </c>
      <c r="E58" s="1" t="s">
        <v>710</v>
      </c>
      <c r="F58" s="1" t="s">
        <v>75</v>
      </c>
      <c r="G58" s="1" t="s">
        <v>76</v>
      </c>
      <c r="H58" s="34">
        <v>1400</v>
      </c>
      <c r="I58" s="8" t="s">
        <v>77</v>
      </c>
      <c r="J58" s="1" t="s">
        <v>78</v>
      </c>
      <c r="K58" s="1" t="s">
        <v>711</v>
      </c>
      <c r="L58" s="55">
        <v>60</v>
      </c>
      <c r="M58" s="19" t="s">
        <v>291</v>
      </c>
    </row>
    <row r="59" spans="1:13" ht="12.75" x14ac:dyDescent="0.25">
      <c r="A59" s="53"/>
      <c r="B59" s="49"/>
      <c r="C59" s="54" t="s">
        <v>712</v>
      </c>
      <c r="D59" s="49"/>
      <c r="E59" s="50"/>
      <c r="F59" s="50"/>
      <c r="G59" s="50"/>
      <c r="H59" s="51"/>
      <c r="I59" s="50"/>
      <c r="J59" s="52"/>
      <c r="K59" s="52"/>
      <c r="L59" s="59"/>
      <c r="M59" s="53"/>
    </row>
    <row r="60" spans="1:13" ht="12.75" x14ac:dyDescent="0.25">
      <c r="A60" s="32"/>
      <c r="B60" s="42"/>
      <c r="C60" s="41" t="s">
        <v>454</v>
      </c>
      <c r="D60" s="42"/>
      <c r="E60" s="43"/>
      <c r="F60" s="43"/>
      <c r="G60" s="43"/>
      <c r="H60" s="44"/>
      <c r="I60" s="43"/>
      <c r="J60" s="43"/>
      <c r="K60" s="43"/>
      <c r="L60" s="57"/>
      <c r="M60" s="32"/>
    </row>
    <row r="61" spans="1:13" ht="127.5" x14ac:dyDescent="0.25">
      <c r="A61" s="19" t="s">
        <v>297</v>
      </c>
      <c r="B61" s="3" t="s">
        <v>454</v>
      </c>
      <c r="C61" s="4" t="s">
        <v>95</v>
      </c>
      <c r="D61" s="19" t="s">
        <v>302</v>
      </c>
      <c r="E61" s="1" t="s">
        <v>713</v>
      </c>
      <c r="F61" s="1" t="s">
        <v>108</v>
      </c>
      <c r="G61" s="1" t="s">
        <v>99</v>
      </c>
      <c r="H61" s="34">
        <v>0</v>
      </c>
      <c r="I61" s="1" t="s">
        <v>109</v>
      </c>
      <c r="J61" s="1" t="s">
        <v>110</v>
      </c>
      <c r="K61" s="1" t="s">
        <v>111</v>
      </c>
      <c r="L61" s="55">
        <v>0</v>
      </c>
      <c r="M61" s="19" t="s">
        <v>284</v>
      </c>
    </row>
    <row r="62" spans="1:13" ht="63.75" x14ac:dyDescent="0.25">
      <c r="A62" s="19" t="s">
        <v>297</v>
      </c>
      <c r="B62" s="3" t="s">
        <v>454</v>
      </c>
      <c r="C62" s="4" t="s">
        <v>96</v>
      </c>
      <c r="D62" s="19" t="s">
        <v>302</v>
      </c>
      <c r="E62" s="1" t="s">
        <v>112</v>
      </c>
      <c r="F62" s="1" t="s">
        <v>108</v>
      </c>
      <c r="G62" s="1" t="s">
        <v>99</v>
      </c>
      <c r="H62" s="34">
        <v>0</v>
      </c>
      <c r="I62" s="1" t="s">
        <v>113</v>
      </c>
      <c r="J62" s="1" t="s">
        <v>110</v>
      </c>
      <c r="K62" s="1" t="s">
        <v>111</v>
      </c>
      <c r="L62" s="55">
        <v>0</v>
      </c>
      <c r="M62" s="19" t="s">
        <v>284</v>
      </c>
    </row>
    <row r="63" spans="1:13" ht="38.25" x14ac:dyDescent="0.25">
      <c r="A63" s="19" t="s">
        <v>297</v>
      </c>
      <c r="B63" s="3" t="s">
        <v>454</v>
      </c>
      <c r="C63" s="4" t="s">
        <v>97</v>
      </c>
      <c r="D63" s="19" t="s">
        <v>302</v>
      </c>
      <c r="E63" s="1" t="s">
        <v>114</v>
      </c>
      <c r="F63" s="1" t="s">
        <v>115</v>
      </c>
      <c r="G63" s="1" t="s">
        <v>99</v>
      </c>
      <c r="H63" s="34">
        <v>0</v>
      </c>
      <c r="I63" s="1" t="s">
        <v>116</v>
      </c>
      <c r="J63" s="1" t="s">
        <v>117</v>
      </c>
      <c r="K63" s="1" t="s">
        <v>111</v>
      </c>
      <c r="L63" s="55">
        <v>0</v>
      </c>
      <c r="M63" s="19" t="s">
        <v>284</v>
      </c>
    </row>
    <row r="64" spans="1:13" ht="63.75" x14ac:dyDescent="0.25">
      <c r="A64" s="19" t="s">
        <v>297</v>
      </c>
      <c r="B64" s="3" t="s">
        <v>454</v>
      </c>
      <c r="C64" s="4" t="s">
        <v>673</v>
      </c>
      <c r="D64" s="19" t="s">
        <v>302</v>
      </c>
      <c r="E64" s="1" t="s">
        <v>714</v>
      </c>
      <c r="F64" s="1" t="s">
        <v>108</v>
      </c>
      <c r="G64" s="1" t="s">
        <v>99</v>
      </c>
      <c r="H64" s="34">
        <v>0</v>
      </c>
      <c r="I64" s="1" t="s">
        <v>113</v>
      </c>
      <c r="J64" s="1" t="s">
        <v>118</v>
      </c>
      <c r="K64" s="1" t="s">
        <v>111</v>
      </c>
      <c r="L64" s="55">
        <v>0</v>
      </c>
      <c r="M64" s="19" t="s">
        <v>284</v>
      </c>
    </row>
    <row r="65" spans="1:13" ht="102" x14ac:dyDescent="0.25">
      <c r="A65" s="19" t="s">
        <v>297</v>
      </c>
      <c r="B65" s="3" t="s">
        <v>454</v>
      </c>
      <c r="C65" s="4" t="s">
        <v>674</v>
      </c>
      <c r="D65" s="19" t="s">
        <v>302</v>
      </c>
      <c r="E65" s="1" t="s">
        <v>119</v>
      </c>
      <c r="F65" s="1" t="s">
        <v>108</v>
      </c>
      <c r="G65" s="1" t="s">
        <v>99</v>
      </c>
      <c r="H65" s="34">
        <v>0</v>
      </c>
      <c r="I65" s="1" t="s">
        <v>113</v>
      </c>
      <c r="J65" s="1" t="s">
        <v>118</v>
      </c>
      <c r="K65" s="1" t="s">
        <v>111</v>
      </c>
      <c r="L65" s="55">
        <v>0</v>
      </c>
      <c r="M65" s="19" t="s">
        <v>284</v>
      </c>
    </row>
    <row r="66" spans="1:13" ht="38.25" x14ac:dyDescent="0.25">
      <c r="A66" s="19" t="s">
        <v>297</v>
      </c>
      <c r="B66" s="3" t="s">
        <v>454</v>
      </c>
      <c r="C66" s="17" t="s">
        <v>269</v>
      </c>
      <c r="D66" s="19" t="s">
        <v>302</v>
      </c>
      <c r="E66" s="11" t="s">
        <v>251</v>
      </c>
      <c r="F66" s="1" t="s">
        <v>108</v>
      </c>
      <c r="G66" s="1" t="s">
        <v>99</v>
      </c>
      <c r="H66" s="34">
        <v>0</v>
      </c>
      <c r="I66" s="2" t="s">
        <v>255</v>
      </c>
      <c r="J66" s="1" t="s">
        <v>117</v>
      </c>
      <c r="K66" s="1" t="s">
        <v>111</v>
      </c>
      <c r="L66" s="55">
        <v>0</v>
      </c>
      <c r="M66" s="19" t="s">
        <v>284</v>
      </c>
    </row>
    <row r="67" spans="1:13" ht="38.25" x14ac:dyDescent="0.25">
      <c r="A67" s="19" t="s">
        <v>297</v>
      </c>
      <c r="B67" s="3" t="s">
        <v>454</v>
      </c>
      <c r="C67" s="18" t="s">
        <v>276</v>
      </c>
      <c r="D67" s="19" t="s">
        <v>302</v>
      </c>
      <c r="E67" s="11" t="s">
        <v>278</v>
      </c>
      <c r="F67" s="1" t="s">
        <v>108</v>
      </c>
      <c r="G67" s="1" t="s">
        <v>99</v>
      </c>
      <c r="H67" s="34">
        <v>0</v>
      </c>
      <c r="I67" s="2" t="s">
        <v>255</v>
      </c>
      <c r="J67" s="1" t="s">
        <v>117</v>
      </c>
      <c r="K67" s="1" t="s">
        <v>111</v>
      </c>
      <c r="L67" s="55">
        <v>0</v>
      </c>
      <c r="M67" s="19" t="s">
        <v>284</v>
      </c>
    </row>
    <row r="68" spans="1:13" ht="76.5" x14ac:dyDescent="0.25">
      <c r="A68" s="19" t="s">
        <v>297</v>
      </c>
      <c r="B68" s="3" t="s">
        <v>454</v>
      </c>
      <c r="C68" s="4" t="s">
        <v>275</v>
      </c>
      <c r="D68" s="1" t="s">
        <v>316</v>
      </c>
      <c r="E68" s="2" t="s">
        <v>277</v>
      </c>
      <c r="F68" s="2" t="s">
        <v>108</v>
      </c>
      <c r="G68" s="1" t="s">
        <v>99</v>
      </c>
      <c r="H68" s="34">
        <v>0</v>
      </c>
      <c r="I68" s="3" t="s">
        <v>255</v>
      </c>
      <c r="J68" s="1" t="s">
        <v>279</v>
      </c>
      <c r="K68" s="1" t="s">
        <v>111</v>
      </c>
      <c r="L68" s="55">
        <v>0</v>
      </c>
      <c r="M68" s="19" t="s">
        <v>284</v>
      </c>
    </row>
    <row r="69" spans="1:13" ht="38.25" x14ac:dyDescent="0.25">
      <c r="A69" s="19" t="s">
        <v>297</v>
      </c>
      <c r="B69" s="3" t="s">
        <v>454</v>
      </c>
      <c r="C69" s="17" t="s">
        <v>270</v>
      </c>
      <c r="D69" s="19" t="s">
        <v>302</v>
      </c>
      <c r="E69" s="11" t="s">
        <v>252</v>
      </c>
      <c r="F69" s="1" t="s">
        <v>108</v>
      </c>
      <c r="G69" s="26" t="s">
        <v>99</v>
      </c>
      <c r="H69" s="34">
        <v>0</v>
      </c>
      <c r="I69" s="2" t="s">
        <v>256</v>
      </c>
      <c r="J69" s="1" t="s">
        <v>257</v>
      </c>
      <c r="K69" s="2" t="s">
        <v>111</v>
      </c>
      <c r="L69" s="16">
        <v>0</v>
      </c>
      <c r="M69" s="19" t="s">
        <v>284</v>
      </c>
    </row>
    <row r="70" spans="1:13" ht="114.75" x14ac:dyDescent="0.25">
      <c r="A70" s="19" t="s">
        <v>297</v>
      </c>
      <c r="B70" s="3" t="s">
        <v>454</v>
      </c>
      <c r="C70" s="14" t="s">
        <v>500</v>
      </c>
      <c r="D70" s="19" t="s">
        <v>302</v>
      </c>
      <c r="E70" s="11" t="s">
        <v>253</v>
      </c>
      <c r="F70" s="1" t="s">
        <v>108</v>
      </c>
      <c r="G70" s="14" t="s">
        <v>254</v>
      </c>
      <c r="H70" s="34">
        <f>13500</f>
        <v>13500</v>
      </c>
      <c r="I70" s="13" t="s">
        <v>41</v>
      </c>
      <c r="J70" s="1" t="s">
        <v>258</v>
      </c>
      <c r="K70" s="2" t="s">
        <v>111</v>
      </c>
      <c r="L70" s="16">
        <v>0</v>
      </c>
      <c r="M70" s="19" t="s">
        <v>288</v>
      </c>
    </row>
    <row r="71" spans="1:13" ht="25.5" x14ac:dyDescent="0.25">
      <c r="A71" s="32"/>
      <c r="B71" s="42"/>
      <c r="C71" s="41" t="s">
        <v>561</v>
      </c>
      <c r="D71" s="42"/>
      <c r="E71" s="43"/>
      <c r="F71" s="43"/>
      <c r="G71" s="43"/>
      <c r="H71" s="44"/>
      <c r="I71" s="43"/>
      <c r="J71" s="43"/>
      <c r="K71" s="43"/>
      <c r="L71" s="57"/>
      <c r="M71" s="32"/>
    </row>
    <row r="72" spans="1:13" ht="89.25" x14ac:dyDescent="0.25">
      <c r="A72" s="19" t="s">
        <v>297</v>
      </c>
      <c r="B72" s="3" t="s">
        <v>561</v>
      </c>
      <c r="C72" s="10" t="s">
        <v>94</v>
      </c>
      <c r="D72" s="3" t="s">
        <v>327</v>
      </c>
      <c r="E72" s="1" t="s">
        <v>715</v>
      </c>
      <c r="F72" s="1" t="s">
        <v>98</v>
      </c>
      <c r="G72" s="1" t="s">
        <v>99</v>
      </c>
      <c r="H72" s="34">
        <v>0</v>
      </c>
      <c r="I72" s="1" t="s">
        <v>105</v>
      </c>
      <c r="J72" s="4" t="s">
        <v>101</v>
      </c>
      <c r="K72" s="1" t="s">
        <v>102</v>
      </c>
      <c r="L72" s="55">
        <v>0</v>
      </c>
      <c r="M72" s="19" t="s">
        <v>286</v>
      </c>
    </row>
    <row r="73" spans="1:13" ht="89.25" x14ac:dyDescent="0.25">
      <c r="A73" s="19" t="s">
        <v>297</v>
      </c>
      <c r="B73" s="3" t="s">
        <v>561</v>
      </c>
      <c r="C73" s="4" t="s">
        <v>92</v>
      </c>
      <c r="D73" s="3" t="s">
        <v>327</v>
      </c>
      <c r="E73" s="1" t="s">
        <v>715</v>
      </c>
      <c r="F73" s="1" t="s">
        <v>98</v>
      </c>
      <c r="G73" s="1" t="s">
        <v>99</v>
      </c>
      <c r="H73" s="34">
        <v>0</v>
      </c>
      <c r="I73" s="1" t="s">
        <v>100</v>
      </c>
      <c r="J73" s="4" t="s">
        <v>101</v>
      </c>
      <c r="K73" s="1" t="s">
        <v>102</v>
      </c>
      <c r="L73" s="55">
        <v>0</v>
      </c>
      <c r="M73" s="19" t="s">
        <v>286</v>
      </c>
    </row>
    <row r="74" spans="1:13" ht="89.25" x14ac:dyDescent="0.25">
      <c r="A74" s="19" t="s">
        <v>297</v>
      </c>
      <c r="B74" s="3" t="s">
        <v>561</v>
      </c>
      <c r="C74" s="10" t="s">
        <v>93</v>
      </c>
      <c r="D74" s="3" t="s">
        <v>327</v>
      </c>
      <c r="E74" s="1" t="s">
        <v>715</v>
      </c>
      <c r="F74" s="1" t="s">
        <v>98</v>
      </c>
      <c r="G74" s="26" t="s">
        <v>99</v>
      </c>
      <c r="H74" s="34">
        <v>0</v>
      </c>
      <c r="I74" s="1" t="s">
        <v>103</v>
      </c>
      <c r="J74" s="4" t="s">
        <v>101</v>
      </c>
      <c r="K74" s="1" t="s">
        <v>102</v>
      </c>
      <c r="L74" s="55">
        <v>0</v>
      </c>
      <c r="M74" s="19" t="s">
        <v>286</v>
      </c>
    </row>
    <row r="75" spans="1:13" ht="117" customHeight="1" x14ac:dyDescent="0.25">
      <c r="A75" s="19" t="s">
        <v>297</v>
      </c>
      <c r="B75" s="3" t="s">
        <v>561</v>
      </c>
      <c r="C75" s="4" t="s">
        <v>455</v>
      </c>
      <c r="D75" s="3" t="s">
        <v>327</v>
      </c>
      <c r="E75" s="1" t="s">
        <v>106</v>
      </c>
      <c r="F75" s="1" t="s">
        <v>98</v>
      </c>
      <c r="G75" s="1" t="s">
        <v>99</v>
      </c>
      <c r="H75" s="39">
        <v>5000</v>
      </c>
      <c r="I75" s="1" t="s">
        <v>105</v>
      </c>
      <c r="J75" s="4" t="s">
        <v>107</v>
      </c>
      <c r="K75" s="1" t="s">
        <v>102</v>
      </c>
      <c r="L75" s="55">
        <v>0</v>
      </c>
      <c r="M75" s="19" t="s">
        <v>291</v>
      </c>
    </row>
    <row r="76" spans="1:13" ht="106.5" customHeight="1" x14ac:dyDescent="0.25">
      <c r="A76" s="19" t="s">
        <v>297</v>
      </c>
      <c r="B76" s="3" t="s">
        <v>561</v>
      </c>
      <c r="C76" s="10" t="s">
        <v>104</v>
      </c>
      <c r="D76" s="3" t="s">
        <v>327</v>
      </c>
      <c r="E76" s="1" t="s">
        <v>106</v>
      </c>
      <c r="F76" s="1" t="s">
        <v>98</v>
      </c>
      <c r="G76" s="1" t="s">
        <v>99</v>
      </c>
      <c r="H76" s="35">
        <v>3150</v>
      </c>
      <c r="I76" s="1" t="s">
        <v>105</v>
      </c>
      <c r="J76" s="4" t="s">
        <v>107</v>
      </c>
      <c r="K76" s="1" t="s">
        <v>102</v>
      </c>
      <c r="L76" s="55">
        <v>0</v>
      </c>
      <c r="M76" s="19" t="s">
        <v>291</v>
      </c>
    </row>
    <row r="77" spans="1:13" ht="117" customHeight="1" x14ac:dyDescent="0.25">
      <c r="A77" s="19" t="s">
        <v>297</v>
      </c>
      <c r="B77" s="3" t="s">
        <v>561</v>
      </c>
      <c r="C77" s="10" t="s">
        <v>675</v>
      </c>
      <c r="D77" s="28" t="s">
        <v>327</v>
      </c>
      <c r="E77" s="1" t="s">
        <v>106</v>
      </c>
      <c r="F77" s="1" t="s">
        <v>98</v>
      </c>
      <c r="G77" s="1" t="s">
        <v>99</v>
      </c>
      <c r="H77" s="37">
        <v>700</v>
      </c>
      <c r="I77" s="1" t="s">
        <v>105</v>
      </c>
      <c r="J77" s="4" t="s">
        <v>107</v>
      </c>
      <c r="K77" s="1" t="s">
        <v>102</v>
      </c>
      <c r="L77" s="55">
        <v>0</v>
      </c>
      <c r="M77" s="19" t="s">
        <v>291</v>
      </c>
    </row>
    <row r="78" spans="1:13" ht="67.5" customHeight="1" x14ac:dyDescent="0.25">
      <c r="A78" s="19" t="s">
        <v>297</v>
      </c>
      <c r="B78" s="3" t="s">
        <v>561</v>
      </c>
      <c r="C78" s="10" t="s">
        <v>456</v>
      </c>
      <c r="D78" s="3" t="s">
        <v>327</v>
      </c>
      <c r="E78" s="1" t="s">
        <v>239</v>
      </c>
      <c r="F78" s="1" t="s">
        <v>240</v>
      </c>
      <c r="G78" s="1" t="s">
        <v>99</v>
      </c>
      <c r="H78" s="35">
        <v>0</v>
      </c>
      <c r="I78" s="1" t="s">
        <v>241</v>
      </c>
      <c r="J78" s="1" t="s">
        <v>242</v>
      </c>
      <c r="K78" s="1" t="s">
        <v>111</v>
      </c>
      <c r="L78" s="55">
        <v>0</v>
      </c>
      <c r="M78" s="19" t="s">
        <v>286</v>
      </c>
    </row>
    <row r="79" spans="1:13" ht="119.45" customHeight="1" x14ac:dyDescent="0.25">
      <c r="A79" s="19" t="s">
        <v>297</v>
      </c>
      <c r="B79" s="3" t="s">
        <v>561</v>
      </c>
      <c r="C79" s="4" t="s">
        <v>235</v>
      </c>
      <c r="D79" s="3" t="s">
        <v>327</v>
      </c>
      <c r="E79" s="1" t="s">
        <v>237</v>
      </c>
      <c r="F79" s="1" t="s">
        <v>238</v>
      </c>
      <c r="G79" s="1" t="s">
        <v>99</v>
      </c>
      <c r="H79" s="35">
        <v>0</v>
      </c>
      <c r="I79" s="30" t="s">
        <v>241</v>
      </c>
      <c r="J79" s="1" t="s">
        <v>502</v>
      </c>
      <c r="K79" s="1" t="s">
        <v>111</v>
      </c>
      <c r="L79" s="55">
        <v>0</v>
      </c>
      <c r="M79" s="19" t="s">
        <v>286</v>
      </c>
    </row>
    <row r="80" spans="1:13" ht="249.6" customHeight="1" x14ac:dyDescent="0.25">
      <c r="A80" s="19" t="s">
        <v>297</v>
      </c>
      <c r="B80" s="3" t="s">
        <v>561</v>
      </c>
      <c r="C80" s="11" t="s">
        <v>716</v>
      </c>
      <c r="D80" s="3" t="s">
        <v>327</v>
      </c>
      <c r="E80" s="1" t="s">
        <v>717</v>
      </c>
      <c r="F80" s="1" t="s">
        <v>171</v>
      </c>
      <c r="G80" s="1" t="s">
        <v>172</v>
      </c>
      <c r="H80" s="35">
        <f>14.5*21*5*3</f>
        <v>4567.5</v>
      </c>
      <c r="I80" s="1" t="s">
        <v>457</v>
      </c>
      <c r="J80" s="1" t="s">
        <v>504</v>
      </c>
      <c r="K80" s="1" t="s">
        <v>505</v>
      </c>
      <c r="L80" s="55">
        <v>0</v>
      </c>
      <c r="M80" s="19" t="s">
        <v>291</v>
      </c>
    </row>
    <row r="81" spans="1:13" ht="268.5" customHeight="1" x14ac:dyDescent="0.25">
      <c r="A81" s="19" t="s">
        <v>297</v>
      </c>
      <c r="B81" s="3" t="s">
        <v>561</v>
      </c>
      <c r="C81" s="11" t="s">
        <v>718</v>
      </c>
      <c r="D81" s="3" t="s">
        <v>327</v>
      </c>
      <c r="E81" s="1" t="s">
        <v>719</v>
      </c>
      <c r="F81" s="1" t="s">
        <v>170</v>
      </c>
      <c r="G81" s="1" t="s">
        <v>503</v>
      </c>
      <c r="H81" s="35">
        <f>15*5*3*14.5</f>
        <v>3262.5</v>
      </c>
      <c r="I81" s="1" t="s">
        <v>458</v>
      </c>
      <c r="J81" s="1" t="s">
        <v>599</v>
      </c>
      <c r="K81" s="1" t="s">
        <v>505</v>
      </c>
      <c r="L81" s="55">
        <v>0</v>
      </c>
      <c r="M81" s="19" t="s">
        <v>291</v>
      </c>
    </row>
    <row r="82" spans="1:13" ht="123.95" customHeight="1" x14ac:dyDescent="0.25">
      <c r="A82" s="19" t="s">
        <v>297</v>
      </c>
      <c r="B82" s="3" t="s">
        <v>561</v>
      </c>
      <c r="C82" s="4" t="s">
        <v>236</v>
      </c>
      <c r="D82" s="3" t="s">
        <v>327</v>
      </c>
      <c r="E82" s="1" t="s">
        <v>237</v>
      </c>
      <c r="F82" s="1" t="s">
        <v>238</v>
      </c>
      <c r="G82" s="1" t="s">
        <v>660</v>
      </c>
      <c r="H82" s="35">
        <v>1200</v>
      </c>
      <c r="I82" s="29" t="s">
        <v>501</v>
      </c>
      <c r="J82" s="1" t="s">
        <v>502</v>
      </c>
      <c r="K82" s="1" t="s">
        <v>111</v>
      </c>
      <c r="L82" s="55">
        <v>0</v>
      </c>
      <c r="M82" s="19" t="s">
        <v>291</v>
      </c>
    </row>
    <row r="83" spans="1:13" ht="12.75" x14ac:dyDescent="0.25">
      <c r="A83" s="32"/>
      <c r="B83" s="42"/>
      <c r="C83" s="41" t="s">
        <v>560</v>
      </c>
      <c r="D83" s="42"/>
      <c r="E83" s="43"/>
      <c r="F83" s="43"/>
      <c r="G83" s="43"/>
      <c r="H83" s="44"/>
      <c r="I83" s="43"/>
      <c r="J83" s="43"/>
      <c r="K83" s="43"/>
      <c r="L83" s="57"/>
      <c r="M83" s="32"/>
    </row>
    <row r="84" spans="1:13" s="24" customFormat="1" ht="250.5" customHeight="1" x14ac:dyDescent="0.25">
      <c r="A84" s="25" t="s">
        <v>297</v>
      </c>
      <c r="B84" s="28" t="s">
        <v>560</v>
      </c>
      <c r="C84" s="4" t="s">
        <v>720</v>
      </c>
      <c r="D84" s="28" t="s">
        <v>517</v>
      </c>
      <c r="E84" s="4" t="s">
        <v>600</v>
      </c>
      <c r="F84" s="27" t="s">
        <v>272</v>
      </c>
      <c r="G84" s="27" t="s">
        <v>471</v>
      </c>
      <c r="H84" s="36">
        <v>0</v>
      </c>
      <c r="I84" s="27" t="s">
        <v>274</v>
      </c>
      <c r="J84" s="4" t="s">
        <v>667</v>
      </c>
      <c r="K84" s="27" t="s">
        <v>516</v>
      </c>
      <c r="L84" s="60">
        <v>0</v>
      </c>
      <c r="M84" s="25" t="s">
        <v>291</v>
      </c>
    </row>
    <row r="85" spans="1:13" ht="207.6" customHeight="1" x14ac:dyDescent="0.25">
      <c r="A85" s="19" t="s">
        <v>297</v>
      </c>
      <c r="B85" s="3" t="s">
        <v>560</v>
      </c>
      <c r="C85" s="4" t="s">
        <v>721</v>
      </c>
      <c r="D85" s="3" t="s">
        <v>517</v>
      </c>
      <c r="E85" s="1" t="s">
        <v>518</v>
      </c>
      <c r="F85" s="1" t="s">
        <v>271</v>
      </c>
      <c r="G85" s="27" t="s">
        <v>471</v>
      </c>
      <c r="H85" s="34">
        <v>0</v>
      </c>
      <c r="I85" s="1" t="s">
        <v>273</v>
      </c>
      <c r="J85" s="1" t="s">
        <v>638</v>
      </c>
      <c r="K85" s="1" t="s">
        <v>519</v>
      </c>
      <c r="L85" s="55">
        <v>0</v>
      </c>
      <c r="M85" s="19" t="s">
        <v>287</v>
      </c>
    </row>
    <row r="86" spans="1:13" ht="127.5" x14ac:dyDescent="0.25">
      <c r="A86" s="19" t="s">
        <v>297</v>
      </c>
      <c r="B86" s="3" t="s">
        <v>560</v>
      </c>
      <c r="C86" s="4" t="s">
        <v>722</v>
      </c>
      <c r="D86" s="19" t="s">
        <v>335</v>
      </c>
      <c r="E86" s="4" t="s">
        <v>723</v>
      </c>
      <c r="F86" s="4" t="s">
        <v>263</v>
      </c>
      <c r="G86" s="4" t="s">
        <v>282</v>
      </c>
      <c r="H86" s="34">
        <v>4500</v>
      </c>
      <c r="I86" s="4" t="s">
        <v>268</v>
      </c>
      <c r="J86" s="4" t="s">
        <v>601</v>
      </c>
      <c r="K86" s="4" t="s">
        <v>520</v>
      </c>
      <c r="L86" s="16">
        <v>0</v>
      </c>
      <c r="M86" s="19" t="s">
        <v>287</v>
      </c>
    </row>
    <row r="87" spans="1:13" ht="114.75" x14ac:dyDescent="0.25">
      <c r="A87" s="19" t="s">
        <v>297</v>
      </c>
      <c r="B87" s="3" t="s">
        <v>560</v>
      </c>
      <c r="C87" s="2" t="s">
        <v>724</v>
      </c>
      <c r="D87" s="19" t="s">
        <v>335</v>
      </c>
      <c r="E87" s="11" t="s">
        <v>249</v>
      </c>
      <c r="F87" s="13" t="s">
        <v>260</v>
      </c>
      <c r="G87" s="14" t="s">
        <v>261</v>
      </c>
      <c r="H87" s="34">
        <v>50000</v>
      </c>
      <c r="I87" s="13" t="s">
        <v>41</v>
      </c>
      <c r="J87" s="13" t="s">
        <v>264</v>
      </c>
      <c r="K87" s="13" t="s">
        <v>265</v>
      </c>
      <c r="L87" s="61">
        <v>0</v>
      </c>
      <c r="M87" s="19" t="s">
        <v>289</v>
      </c>
    </row>
    <row r="88" spans="1:13" ht="165" customHeight="1" x14ac:dyDescent="0.25">
      <c r="A88" s="19" t="s">
        <v>297</v>
      </c>
      <c r="B88" s="3" t="s">
        <v>560</v>
      </c>
      <c r="C88" s="2" t="s">
        <v>259</v>
      </c>
      <c r="D88" s="19" t="s">
        <v>335</v>
      </c>
      <c r="E88" s="11" t="s">
        <v>250</v>
      </c>
      <c r="F88" s="13" t="s">
        <v>522</v>
      </c>
      <c r="G88" s="11" t="s">
        <v>262</v>
      </c>
      <c r="H88" s="34">
        <v>6500</v>
      </c>
      <c r="I88" s="13" t="s">
        <v>266</v>
      </c>
      <c r="J88" s="13" t="s">
        <v>521</v>
      </c>
      <c r="K88" s="13" t="s">
        <v>267</v>
      </c>
      <c r="L88" s="61">
        <v>0</v>
      </c>
      <c r="M88" s="19" t="s">
        <v>291</v>
      </c>
    </row>
    <row r="89" spans="1:13" ht="12.75" x14ac:dyDescent="0.25">
      <c r="A89" s="32"/>
      <c r="B89" s="42"/>
      <c r="C89" s="41" t="s">
        <v>559</v>
      </c>
      <c r="D89" s="42"/>
      <c r="E89" s="43"/>
      <c r="F89" s="43"/>
      <c r="G89" s="43"/>
      <c r="H89" s="44"/>
      <c r="I89" s="43"/>
      <c r="J89" s="43"/>
      <c r="K89" s="43"/>
      <c r="L89" s="57"/>
      <c r="M89" s="32"/>
    </row>
    <row r="90" spans="1:13" ht="167.1" customHeight="1" x14ac:dyDescent="0.25">
      <c r="A90" s="19" t="s">
        <v>297</v>
      </c>
      <c r="B90" s="3" t="s">
        <v>559</v>
      </c>
      <c r="C90" s="4" t="s">
        <v>677</v>
      </c>
      <c r="D90" s="2" t="s">
        <v>330</v>
      </c>
      <c r="E90" s="4" t="s">
        <v>194</v>
      </c>
      <c r="F90" s="4" t="s">
        <v>195</v>
      </c>
      <c r="G90" s="4" t="s">
        <v>676</v>
      </c>
      <c r="H90" s="37">
        <v>5000</v>
      </c>
      <c r="I90" s="4" t="s">
        <v>554</v>
      </c>
      <c r="J90" s="4" t="s">
        <v>222</v>
      </c>
      <c r="K90" s="4" t="s">
        <v>223</v>
      </c>
      <c r="L90" s="16">
        <v>0</v>
      </c>
      <c r="M90" s="19" t="s">
        <v>285</v>
      </c>
    </row>
    <row r="91" spans="1:13" ht="223.5" customHeight="1" x14ac:dyDescent="0.25">
      <c r="A91" s="19" t="s">
        <v>297</v>
      </c>
      <c r="B91" s="3" t="s">
        <v>559</v>
      </c>
      <c r="C91" s="4" t="s">
        <v>725</v>
      </c>
      <c r="D91" s="3" t="s">
        <v>726</v>
      </c>
      <c r="E91" s="4" t="s">
        <v>191</v>
      </c>
      <c r="F91" s="4" t="s">
        <v>192</v>
      </c>
      <c r="G91" s="4" t="s">
        <v>193</v>
      </c>
      <c r="H91" s="37">
        <v>5085</v>
      </c>
      <c r="I91" s="4" t="s">
        <v>554</v>
      </c>
      <c r="J91" s="4" t="s">
        <v>727</v>
      </c>
      <c r="K91" s="4" t="s">
        <v>221</v>
      </c>
      <c r="L91" s="16">
        <v>0</v>
      </c>
      <c r="M91" s="19" t="s">
        <v>285</v>
      </c>
    </row>
    <row r="92" spans="1:13" ht="178.5" x14ac:dyDescent="0.25">
      <c r="A92" s="19" t="s">
        <v>297</v>
      </c>
      <c r="B92" s="3" t="s">
        <v>559</v>
      </c>
      <c r="C92" s="4" t="s">
        <v>728</v>
      </c>
      <c r="D92" s="3" t="s">
        <v>336</v>
      </c>
      <c r="E92" s="4" t="s">
        <v>209</v>
      </c>
      <c r="F92" s="4" t="s">
        <v>210</v>
      </c>
      <c r="G92" s="4" t="s">
        <v>654</v>
      </c>
      <c r="H92" s="37">
        <f>1250+1700</f>
        <v>2950</v>
      </c>
      <c r="I92" s="27" t="s">
        <v>554</v>
      </c>
      <c r="J92" s="1" t="s">
        <v>655</v>
      </c>
      <c r="K92" s="1" t="s">
        <v>215</v>
      </c>
      <c r="L92" s="55">
        <v>0</v>
      </c>
      <c r="M92" s="19" t="s">
        <v>285</v>
      </c>
    </row>
    <row r="93" spans="1:13" ht="69.599999999999994" customHeight="1" x14ac:dyDescent="0.25">
      <c r="A93" s="19" t="s">
        <v>297</v>
      </c>
      <c r="B93" s="3" t="s">
        <v>559</v>
      </c>
      <c r="C93" s="1" t="s">
        <v>178</v>
      </c>
      <c r="D93" s="19" t="s">
        <v>335</v>
      </c>
      <c r="E93" s="4" t="s">
        <v>206</v>
      </c>
      <c r="F93" s="11"/>
      <c r="G93" s="11" t="s">
        <v>208</v>
      </c>
      <c r="H93" s="39">
        <v>300</v>
      </c>
      <c r="I93" s="15" t="s">
        <v>233</v>
      </c>
      <c r="J93" s="1" t="s">
        <v>234</v>
      </c>
      <c r="K93" s="26" t="s">
        <v>215</v>
      </c>
      <c r="L93" s="58">
        <v>0</v>
      </c>
      <c r="M93" s="19" t="s">
        <v>287</v>
      </c>
    </row>
    <row r="94" spans="1:13" ht="90.6" customHeight="1" x14ac:dyDescent="0.25">
      <c r="A94" s="19" t="s">
        <v>297</v>
      </c>
      <c r="B94" s="3" t="s">
        <v>559</v>
      </c>
      <c r="C94" s="13" t="s">
        <v>177</v>
      </c>
      <c r="D94" s="19" t="s">
        <v>334</v>
      </c>
      <c r="E94" s="11" t="s">
        <v>203</v>
      </c>
      <c r="F94" s="13" t="s">
        <v>204</v>
      </c>
      <c r="G94" s="11" t="s">
        <v>205</v>
      </c>
      <c r="H94" s="39">
        <v>630</v>
      </c>
      <c r="I94" s="2" t="s">
        <v>230</v>
      </c>
      <c r="J94" s="2" t="s">
        <v>231</v>
      </c>
      <c r="K94" s="26" t="s">
        <v>215</v>
      </c>
      <c r="L94" s="58">
        <v>0</v>
      </c>
      <c r="M94" s="19" t="s">
        <v>287</v>
      </c>
    </row>
    <row r="95" spans="1:13" ht="86.45" customHeight="1" x14ac:dyDescent="0.25">
      <c r="A95" s="19" t="s">
        <v>297</v>
      </c>
      <c r="B95" s="3" t="s">
        <v>559</v>
      </c>
      <c r="C95" s="4" t="s">
        <v>174</v>
      </c>
      <c r="D95" s="19" t="s">
        <v>328</v>
      </c>
      <c r="E95" s="4" t="s">
        <v>185</v>
      </c>
      <c r="F95" s="1" t="s">
        <v>183</v>
      </c>
      <c r="G95" s="4" t="s">
        <v>186</v>
      </c>
      <c r="H95" s="37">
        <v>700</v>
      </c>
      <c r="I95" s="1" t="s">
        <v>216</v>
      </c>
      <c r="J95" s="1" t="s">
        <v>217</v>
      </c>
      <c r="K95" s="1" t="s">
        <v>215</v>
      </c>
      <c r="L95" s="55">
        <v>0</v>
      </c>
      <c r="M95" s="19" t="s">
        <v>287</v>
      </c>
    </row>
    <row r="96" spans="1:13" ht="109.5" customHeight="1" x14ac:dyDescent="0.25">
      <c r="A96" s="19" t="s">
        <v>297</v>
      </c>
      <c r="B96" s="3" t="s">
        <v>559</v>
      </c>
      <c r="C96" s="1" t="s">
        <v>729</v>
      </c>
      <c r="D96" s="19" t="s">
        <v>328</v>
      </c>
      <c r="E96" s="1" t="s">
        <v>182</v>
      </c>
      <c r="F96" s="1" t="s">
        <v>183</v>
      </c>
      <c r="G96" s="1" t="s">
        <v>184</v>
      </c>
      <c r="H96" s="35">
        <v>3150</v>
      </c>
      <c r="I96" s="1" t="s">
        <v>213</v>
      </c>
      <c r="J96" s="1" t="s">
        <v>214</v>
      </c>
      <c r="K96" s="1" t="s">
        <v>215</v>
      </c>
      <c r="L96" s="55">
        <v>0</v>
      </c>
      <c r="M96" s="19" t="s">
        <v>287</v>
      </c>
    </row>
    <row r="97" spans="1:13" ht="90" customHeight="1" x14ac:dyDescent="0.25">
      <c r="A97" s="19" t="s">
        <v>297</v>
      </c>
      <c r="B97" s="3" t="s">
        <v>559</v>
      </c>
      <c r="C97" s="13" t="s">
        <v>176</v>
      </c>
      <c r="D97" s="19" t="s">
        <v>333</v>
      </c>
      <c r="E97" s="1" t="s">
        <v>201</v>
      </c>
      <c r="F97" s="1" t="s">
        <v>202</v>
      </c>
      <c r="G97" s="1" t="s">
        <v>511</v>
      </c>
      <c r="H97" s="35">
        <v>5000</v>
      </c>
      <c r="I97" s="8" t="s">
        <v>512</v>
      </c>
      <c r="J97" s="1" t="s">
        <v>229</v>
      </c>
      <c r="K97" s="27" t="s">
        <v>730</v>
      </c>
      <c r="L97" s="60">
        <v>0</v>
      </c>
      <c r="M97" s="19" t="s">
        <v>285</v>
      </c>
    </row>
    <row r="98" spans="1:13" ht="141" customHeight="1" x14ac:dyDescent="0.25">
      <c r="A98" s="19" t="s">
        <v>297</v>
      </c>
      <c r="B98" s="3" t="s">
        <v>559</v>
      </c>
      <c r="C98" s="1" t="s">
        <v>731</v>
      </c>
      <c r="D98" s="19" t="s">
        <v>329</v>
      </c>
      <c r="E98" s="1" t="s">
        <v>187</v>
      </c>
      <c r="F98" s="1" t="s">
        <v>188</v>
      </c>
      <c r="G98" s="1" t="s">
        <v>507</v>
      </c>
      <c r="H98" s="35">
        <v>0</v>
      </c>
      <c r="I98" s="1" t="s">
        <v>128</v>
      </c>
      <c r="J98" s="1" t="s">
        <v>218</v>
      </c>
      <c r="K98" s="1" t="s">
        <v>220</v>
      </c>
      <c r="L98" s="55">
        <v>0</v>
      </c>
      <c r="M98" s="19" t="s">
        <v>287</v>
      </c>
    </row>
    <row r="99" spans="1:13" ht="114.95" customHeight="1" x14ac:dyDescent="0.25">
      <c r="A99" s="19" t="s">
        <v>297</v>
      </c>
      <c r="B99" s="3" t="s">
        <v>559</v>
      </c>
      <c r="C99" s="1" t="s">
        <v>732</v>
      </c>
      <c r="D99" s="19" t="s">
        <v>329</v>
      </c>
      <c r="E99" s="1" t="s">
        <v>189</v>
      </c>
      <c r="F99" s="1" t="s">
        <v>190</v>
      </c>
      <c r="G99" s="1" t="s">
        <v>507</v>
      </c>
      <c r="H99" s="35">
        <v>0</v>
      </c>
      <c r="I99" s="1" t="s">
        <v>128</v>
      </c>
      <c r="J99" s="1" t="s">
        <v>219</v>
      </c>
      <c r="K99" s="1" t="s">
        <v>220</v>
      </c>
      <c r="L99" s="55">
        <v>0</v>
      </c>
      <c r="M99" s="19" t="s">
        <v>285</v>
      </c>
    </row>
    <row r="100" spans="1:13" ht="141.6" customHeight="1" x14ac:dyDescent="0.25">
      <c r="A100" s="19" t="s">
        <v>297</v>
      </c>
      <c r="B100" s="3" t="s">
        <v>559</v>
      </c>
      <c r="C100" s="12" t="s">
        <v>173</v>
      </c>
      <c r="D100" s="19" t="s">
        <v>301</v>
      </c>
      <c r="E100" s="11" t="s">
        <v>179</v>
      </c>
      <c r="F100" s="13" t="s">
        <v>180</v>
      </c>
      <c r="G100" s="11" t="s">
        <v>181</v>
      </c>
      <c r="H100" s="39">
        <v>5000</v>
      </c>
      <c r="I100" s="3" t="s">
        <v>510</v>
      </c>
      <c r="J100" s="3" t="s">
        <v>211</v>
      </c>
      <c r="K100" s="3" t="s">
        <v>212</v>
      </c>
      <c r="L100" s="55">
        <v>0</v>
      </c>
      <c r="M100" s="19" t="s">
        <v>287</v>
      </c>
    </row>
    <row r="101" spans="1:13" ht="146.44999999999999" customHeight="1" x14ac:dyDescent="0.25">
      <c r="A101" s="19" t="s">
        <v>297</v>
      </c>
      <c r="B101" s="3" t="s">
        <v>559</v>
      </c>
      <c r="C101" s="4" t="s">
        <v>175</v>
      </c>
      <c r="D101" s="19" t="s">
        <v>331</v>
      </c>
      <c r="E101" s="4" t="s">
        <v>196</v>
      </c>
      <c r="F101" s="4" t="s">
        <v>197</v>
      </c>
      <c r="G101" s="4" t="s">
        <v>198</v>
      </c>
      <c r="H101" s="37">
        <v>525</v>
      </c>
      <c r="I101" s="4" t="s">
        <v>555</v>
      </c>
      <c r="J101" s="4" t="s">
        <v>224</v>
      </c>
      <c r="K101" s="4" t="s">
        <v>733</v>
      </c>
      <c r="L101" s="16">
        <v>0</v>
      </c>
      <c r="M101" s="19" t="s">
        <v>285</v>
      </c>
    </row>
    <row r="102" spans="1:13" ht="63.75" x14ac:dyDescent="0.25">
      <c r="A102" s="19" t="s">
        <v>297</v>
      </c>
      <c r="B102" s="3" t="s">
        <v>559</v>
      </c>
      <c r="C102" s="10" t="s">
        <v>513</v>
      </c>
      <c r="D102" s="3" t="s">
        <v>332</v>
      </c>
      <c r="E102" s="4" t="s">
        <v>199</v>
      </c>
      <c r="F102" s="4" t="s">
        <v>200</v>
      </c>
      <c r="G102" s="14">
        <v>2340</v>
      </c>
      <c r="H102" s="37">
        <v>2340</v>
      </c>
      <c r="I102" s="4" t="s">
        <v>225</v>
      </c>
      <c r="J102" s="4" t="s">
        <v>226</v>
      </c>
      <c r="K102" s="4" t="s">
        <v>227</v>
      </c>
      <c r="L102" s="16">
        <v>0</v>
      </c>
      <c r="M102" s="19" t="s">
        <v>285</v>
      </c>
    </row>
    <row r="103" spans="1:13" ht="114.75" x14ac:dyDescent="0.25">
      <c r="A103" s="19" t="s">
        <v>297</v>
      </c>
      <c r="B103" s="3" t="s">
        <v>559</v>
      </c>
      <c r="C103" s="10" t="s">
        <v>514</v>
      </c>
      <c r="D103" s="3" t="s">
        <v>332</v>
      </c>
      <c r="E103" s="4" t="s">
        <v>678</v>
      </c>
      <c r="F103" s="1" t="s">
        <v>200</v>
      </c>
      <c r="G103" s="5">
        <v>850</v>
      </c>
      <c r="H103" s="35">
        <v>850</v>
      </c>
      <c r="I103" s="1" t="s">
        <v>225</v>
      </c>
      <c r="J103" s="4" t="s">
        <v>228</v>
      </c>
      <c r="K103" s="4" t="s">
        <v>227</v>
      </c>
      <c r="L103" s="16">
        <v>0</v>
      </c>
      <c r="M103" s="19" t="s">
        <v>285</v>
      </c>
    </row>
    <row r="104" spans="1:13" ht="72.95" customHeight="1" x14ac:dyDescent="0.25">
      <c r="A104" s="19" t="s">
        <v>297</v>
      </c>
      <c r="B104" s="3" t="s">
        <v>559</v>
      </c>
      <c r="C104" s="2" t="s">
        <v>734</v>
      </c>
      <c r="D104" s="19" t="s">
        <v>335</v>
      </c>
      <c r="E104" s="4" t="s">
        <v>206</v>
      </c>
      <c r="F104" s="4" t="s">
        <v>207</v>
      </c>
      <c r="G104" s="4" t="s">
        <v>507</v>
      </c>
      <c r="H104" s="37">
        <v>0</v>
      </c>
      <c r="I104" s="26" t="s">
        <v>508</v>
      </c>
      <c r="J104" s="2" t="s">
        <v>232</v>
      </c>
      <c r="K104" s="4" t="s">
        <v>227</v>
      </c>
      <c r="L104" s="16">
        <v>0</v>
      </c>
      <c r="M104" s="19" t="s">
        <v>287</v>
      </c>
    </row>
    <row r="105" spans="1:13" ht="116.1" customHeight="1" x14ac:dyDescent="0.25">
      <c r="A105" s="19" t="s">
        <v>297</v>
      </c>
      <c r="B105" s="3" t="s">
        <v>559</v>
      </c>
      <c r="C105" s="1" t="s">
        <v>735</v>
      </c>
      <c r="D105" s="3" t="s">
        <v>327</v>
      </c>
      <c r="E105" s="1" t="s">
        <v>736</v>
      </c>
      <c r="F105" s="1" t="s">
        <v>247</v>
      </c>
      <c r="G105" s="1" t="s">
        <v>679</v>
      </c>
      <c r="H105" s="34">
        <v>500</v>
      </c>
      <c r="I105" s="1" t="s">
        <v>509</v>
      </c>
      <c r="J105" s="4" t="s">
        <v>248</v>
      </c>
      <c r="K105" s="1" t="s">
        <v>515</v>
      </c>
      <c r="L105" s="55">
        <v>0</v>
      </c>
      <c r="M105" s="19" t="s">
        <v>287</v>
      </c>
    </row>
    <row r="106" spans="1:13" ht="12.75" x14ac:dyDescent="0.25">
      <c r="A106" s="32"/>
      <c r="B106" s="42"/>
      <c r="C106" s="41" t="s">
        <v>577</v>
      </c>
      <c r="D106" s="42"/>
      <c r="E106" s="43"/>
      <c r="F106" s="43"/>
      <c r="G106" s="43"/>
      <c r="H106" s="44"/>
      <c r="I106" s="43"/>
      <c r="J106" s="43"/>
      <c r="K106" s="43"/>
      <c r="L106" s="57"/>
      <c r="M106" s="32"/>
    </row>
    <row r="107" spans="1:13" ht="252" customHeight="1" x14ac:dyDescent="0.25">
      <c r="A107" s="19" t="s">
        <v>297</v>
      </c>
      <c r="B107" s="3" t="s">
        <v>577</v>
      </c>
      <c r="C107" s="1" t="s">
        <v>680</v>
      </c>
      <c r="D107" s="1" t="s">
        <v>304</v>
      </c>
      <c r="E107" s="3" t="s">
        <v>83</v>
      </c>
      <c r="F107" s="1" t="s">
        <v>84</v>
      </c>
      <c r="G107" s="1" t="s">
        <v>85</v>
      </c>
      <c r="H107" s="34">
        <v>3000</v>
      </c>
      <c r="I107" s="27" t="s">
        <v>534</v>
      </c>
      <c r="J107" s="1" t="s">
        <v>86</v>
      </c>
      <c r="K107" s="1" t="s">
        <v>87</v>
      </c>
      <c r="L107" s="55">
        <v>500</v>
      </c>
      <c r="M107" s="19" t="s">
        <v>290</v>
      </c>
    </row>
    <row r="108" spans="1:13" ht="137.1" customHeight="1" x14ac:dyDescent="0.25">
      <c r="A108" s="19" t="s">
        <v>297</v>
      </c>
      <c r="B108" s="3" t="s">
        <v>577</v>
      </c>
      <c r="C108" s="4" t="s">
        <v>737</v>
      </c>
      <c r="D108" s="4" t="s">
        <v>306</v>
      </c>
      <c r="E108" s="26" t="s">
        <v>531</v>
      </c>
      <c r="F108" s="26" t="s">
        <v>530</v>
      </c>
      <c r="G108" s="4" t="s">
        <v>661</v>
      </c>
      <c r="H108" s="34">
        <v>449</v>
      </c>
      <c r="I108" s="4" t="s">
        <v>532</v>
      </c>
      <c r="J108" s="4" t="s">
        <v>533</v>
      </c>
      <c r="K108" s="4" t="s">
        <v>529</v>
      </c>
      <c r="L108" s="16">
        <v>1440</v>
      </c>
      <c r="M108" s="4" t="s">
        <v>291</v>
      </c>
    </row>
    <row r="109" spans="1:13" ht="81" customHeight="1" x14ac:dyDescent="0.25">
      <c r="A109" s="19" t="s">
        <v>297</v>
      </c>
      <c r="B109" s="3" t="s">
        <v>577</v>
      </c>
      <c r="C109" s="9" t="s">
        <v>681</v>
      </c>
      <c r="D109" s="1" t="s">
        <v>315</v>
      </c>
      <c r="E109" s="1" t="s">
        <v>88</v>
      </c>
      <c r="F109" s="1" t="s">
        <v>89</v>
      </c>
      <c r="G109" s="1" t="s">
        <v>649</v>
      </c>
      <c r="H109" s="34">
        <v>0</v>
      </c>
      <c r="I109" s="3" t="s">
        <v>665</v>
      </c>
      <c r="J109" s="1" t="s">
        <v>90</v>
      </c>
      <c r="K109" s="1" t="s">
        <v>91</v>
      </c>
      <c r="L109" s="55">
        <v>5000</v>
      </c>
      <c r="M109" s="19" t="s">
        <v>291</v>
      </c>
    </row>
    <row r="110" spans="1:13" ht="279" customHeight="1" x14ac:dyDescent="0.25">
      <c r="A110" s="19" t="s">
        <v>297</v>
      </c>
      <c r="B110" s="3" t="s">
        <v>577</v>
      </c>
      <c r="C110" s="1" t="s">
        <v>738</v>
      </c>
      <c r="D110" s="1" t="s">
        <v>563</v>
      </c>
      <c r="E110" s="31" t="s">
        <v>602</v>
      </c>
      <c r="F110" s="1" t="s">
        <v>79</v>
      </c>
      <c r="G110" s="1" t="s">
        <v>80</v>
      </c>
      <c r="H110" s="34">
        <v>10000</v>
      </c>
      <c r="I110" s="3" t="s">
        <v>535</v>
      </c>
      <c r="J110" s="1" t="s">
        <v>603</v>
      </c>
      <c r="K110" s="1" t="s">
        <v>562</v>
      </c>
      <c r="L110" s="55">
        <v>180</v>
      </c>
      <c r="M110" s="19" t="s">
        <v>291</v>
      </c>
    </row>
    <row r="111" spans="1:13" ht="107.45" customHeight="1" x14ac:dyDescent="0.25">
      <c r="A111" s="19" t="s">
        <v>297</v>
      </c>
      <c r="B111" s="3" t="s">
        <v>577</v>
      </c>
      <c r="C111" s="1" t="s">
        <v>659</v>
      </c>
      <c r="D111" s="65" t="s">
        <v>305</v>
      </c>
      <c r="E111" s="65" t="s">
        <v>658</v>
      </c>
      <c r="F111" s="65" t="s">
        <v>640</v>
      </c>
      <c r="G111" s="65" t="s">
        <v>633</v>
      </c>
      <c r="H111" s="66">
        <v>500</v>
      </c>
      <c r="I111" s="64" t="s">
        <v>639</v>
      </c>
      <c r="J111" s="65" t="s">
        <v>657</v>
      </c>
      <c r="K111" s="65" t="s">
        <v>641</v>
      </c>
      <c r="L111" s="55">
        <v>30</v>
      </c>
      <c r="M111" s="19" t="s">
        <v>291</v>
      </c>
    </row>
    <row r="112" spans="1:13" ht="173.1" customHeight="1" x14ac:dyDescent="0.25">
      <c r="A112" s="19" t="s">
        <v>297</v>
      </c>
      <c r="B112" s="3" t="s">
        <v>577</v>
      </c>
      <c r="C112" s="1" t="s">
        <v>567</v>
      </c>
      <c r="D112" s="4" t="s">
        <v>564</v>
      </c>
      <c r="E112" s="1" t="s">
        <v>81</v>
      </c>
      <c r="F112" s="1" t="s">
        <v>459</v>
      </c>
      <c r="G112" s="1" t="s">
        <v>566</v>
      </c>
      <c r="H112" s="34">
        <v>10000</v>
      </c>
      <c r="I112" s="1" t="s">
        <v>535</v>
      </c>
      <c r="J112" s="1" t="s">
        <v>565</v>
      </c>
      <c r="K112" s="1" t="s">
        <v>650</v>
      </c>
      <c r="L112" s="55">
        <f>720+120+75</f>
        <v>915</v>
      </c>
      <c r="M112" s="19" t="s">
        <v>291</v>
      </c>
    </row>
    <row r="113" spans="1:13" ht="173.1" customHeight="1" x14ac:dyDescent="0.25">
      <c r="A113" s="19" t="s">
        <v>297</v>
      </c>
      <c r="B113" s="3" t="s">
        <v>577</v>
      </c>
      <c r="C113" s="1" t="s">
        <v>568</v>
      </c>
      <c r="D113" s="1" t="s">
        <v>314</v>
      </c>
      <c r="E113" s="1" t="s">
        <v>81</v>
      </c>
      <c r="F113" s="1" t="s">
        <v>82</v>
      </c>
      <c r="G113" s="1" t="s">
        <v>604</v>
      </c>
      <c r="H113" s="34">
        <v>1000</v>
      </c>
      <c r="I113" s="19" t="s">
        <v>651</v>
      </c>
      <c r="J113" s="1" t="s">
        <v>605</v>
      </c>
      <c r="K113" s="1" t="s">
        <v>682</v>
      </c>
      <c r="L113" s="55">
        <f>21*8</f>
        <v>168</v>
      </c>
      <c r="M113" s="19" t="s">
        <v>291</v>
      </c>
    </row>
    <row r="114" spans="1:13" ht="12.75" x14ac:dyDescent="0.25">
      <c r="A114" s="32"/>
      <c r="B114" s="42"/>
      <c r="C114" s="41" t="s">
        <v>460</v>
      </c>
      <c r="D114" s="42"/>
      <c r="E114" s="43"/>
      <c r="F114" s="43"/>
      <c r="G114" s="43"/>
      <c r="H114" s="44"/>
      <c r="I114" s="43"/>
      <c r="J114" s="43"/>
      <c r="K114" s="43"/>
      <c r="L114" s="57"/>
      <c r="M114" s="32"/>
    </row>
    <row r="115" spans="1:13" ht="239.1" customHeight="1" x14ac:dyDescent="0.25">
      <c r="A115" s="19" t="s">
        <v>297</v>
      </c>
      <c r="B115" s="3" t="s">
        <v>460</v>
      </c>
      <c r="C115" s="1" t="s">
        <v>539</v>
      </c>
      <c r="D115" s="1" t="s">
        <v>541</v>
      </c>
      <c r="E115" s="1" t="s">
        <v>120</v>
      </c>
      <c r="F115" s="1" t="s">
        <v>121</v>
      </c>
      <c r="G115" s="1" t="s">
        <v>537</v>
      </c>
      <c r="H115" s="34">
        <v>18482</v>
      </c>
      <c r="I115" s="1" t="s">
        <v>122</v>
      </c>
      <c r="J115" s="1" t="s">
        <v>538</v>
      </c>
      <c r="K115" s="1" t="s">
        <v>612</v>
      </c>
      <c r="L115" s="55">
        <v>50</v>
      </c>
      <c r="M115" s="19" t="s">
        <v>291</v>
      </c>
    </row>
    <row r="116" spans="1:13" ht="270.95" customHeight="1" x14ac:dyDescent="0.25">
      <c r="A116" s="19" t="s">
        <v>297</v>
      </c>
      <c r="B116" s="3" t="s">
        <v>460</v>
      </c>
      <c r="C116" s="4" t="s">
        <v>739</v>
      </c>
      <c r="D116" s="3" t="s">
        <v>309</v>
      </c>
      <c r="E116" s="1" t="s">
        <v>550</v>
      </c>
      <c r="F116" s="1" t="s">
        <v>129</v>
      </c>
      <c r="G116" s="1" t="s">
        <v>536</v>
      </c>
      <c r="H116" s="34">
        <v>1250</v>
      </c>
      <c r="I116" s="1" t="s">
        <v>130</v>
      </c>
      <c r="J116" s="1" t="s">
        <v>131</v>
      </c>
      <c r="K116" s="1" t="s">
        <v>540</v>
      </c>
      <c r="L116" s="55">
        <v>10</v>
      </c>
      <c r="M116" s="19" t="s">
        <v>291</v>
      </c>
    </row>
    <row r="117" spans="1:13" ht="144.94999999999999" customHeight="1" x14ac:dyDescent="0.25">
      <c r="A117" s="19" t="s">
        <v>297</v>
      </c>
      <c r="B117" s="3" t="s">
        <v>460</v>
      </c>
      <c r="C117" s="2" t="s">
        <v>740</v>
      </c>
      <c r="D117" s="3" t="s">
        <v>313</v>
      </c>
      <c r="E117" s="1" t="s">
        <v>243</v>
      </c>
      <c r="F117" s="3" t="s">
        <v>19</v>
      </c>
      <c r="G117" s="1" t="s">
        <v>244</v>
      </c>
      <c r="H117" s="34">
        <v>850</v>
      </c>
      <c r="I117" s="3" t="s">
        <v>245</v>
      </c>
      <c r="J117" s="3" t="s">
        <v>246</v>
      </c>
      <c r="K117" s="3" t="s">
        <v>52</v>
      </c>
      <c r="L117" s="55">
        <v>10</v>
      </c>
      <c r="M117" s="19" t="s">
        <v>291</v>
      </c>
    </row>
    <row r="118" spans="1:13" ht="12.75" x14ac:dyDescent="0.25">
      <c r="A118" s="32"/>
      <c r="B118" s="42"/>
      <c r="C118" s="41" t="s">
        <v>461</v>
      </c>
      <c r="D118" s="42"/>
      <c r="E118" s="43"/>
      <c r="F118" s="43"/>
      <c r="G118" s="43"/>
      <c r="H118" s="44"/>
      <c r="I118" s="43"/>
      <c r="J118" s="43"/>
      <c r="K118" s="43"/>
      <c r="L118" s="57"/>
      <c r="M118" s="32"/>
    </row>
    <row r="119" spans="1:13" ht="221.45" customHeight="1" x14ac:dyDescent="0.25">
      <c r="A119" s="19" t="s">
        <v>297</v>
      </c>
      <c r="B119" s="3" t="s">
        <v>461</v>
      </c>
      <c r="C119" s="1" t="s">
        <v>741</v>
      </c>
      <c r="D119" s="3" t="s">
        <v>317</v>
      </c>
      <c r="E119" s="1" t="s">
        <v>742</v>
      </c>
      <c r="F119" s="1" t="s">
        <v>606</v>
      </c>
      <c r="G119" s="3" t="s">
        <v>552</v>
      </c>
      <c r="H119" s="34">
        <v>10000</v>
      </c>
      <c r="I119" s="1" t="s">
        <v>132</v>
      </c>
      <c r="J119" s="4" t="s">
        <v>743</v>
      </c>
      <c r="K119" s="4" t="s">
        <v>133</v>
      </c>
      <c r="L119" s="16">
        <v>4600</v>
      </c>
      <c r="M119" s="19" t="s">
        <v>290</v>
      </c>
    </row>
    <row r="120" spans="1:13" ht="409.5" x14ac:dyDescent="0.25">
      <c r="A120" s="19" t="s">
        <v>297</v>
      </c>
      <c r="B120" s="3" t="s">
        <v>461</v>
      </c>
      <c r="C120" s="1" t="s">
        <v>671</v>
      </c>
      <c r="D120" s="3" t="s">
        <v>318</v>
      </c>
      <c r="E120" s="1" t="s">
        <v>553</v>
      </c>
      <c r="F120" s="1" t="s">
        <v>683</v>
      </c>
      <c r="G120" s="1" t="s">
        <v>551</v>
      </c>
      <c r="H120" s="34">
        <v>11800</v>
      </c>
      <c r="I120" s="8" t="s">
        <v>134</v>
      </c>
      <c r="J120" s="1" t="s">
        <v>744</v>
      </c>
      <c r="K120" s="1" t="s">
        <v>135</v>
      </c>
      <c r="L120" s="55">
        <v>800</v>
      </c>
      <c r="M120" s="19" t="s">
        <v>290</v>
      </c>
    </row>
    <row r="121" spans="1:13" ht="207" customHeight="1" x14ac:dyDescent="0.25">
      <c r="A121" s="19" t="s">
        <v>297</v>
      </c>
      <c r="B121" s="3" t="s">
        <v>461</v>
      </c>
      <c r="C121" s="9" t="s">
        <v>558</v>
      </c>
      <c r="D121" s="19" t="s">
        <v>315</v>
      </c>
      <c r="E121" s="1" t="s">
        <v>136</v>
      </c>
      <c r="F121" s="1" t="s">
        <v>137</v>
      </c>
      <c r="G121" s="1" t="s">
        <v>138</v>
      </c>
      <c r="H121" s="34">
        <v>6000</v>
      </c>
      <c r="I121" s="1" t="s">
        <v>556</v>
      </c>
      <c r="J121" s="1" t="s">
        <v>139</v>
      </c>
      <c r="K121" s="1" t="s">
        <v>557</v>
      </c>
      <c r="L121" s="55">
        <v>3000</v>
      </c>
      <c r="M121" s="19" t="s">
        <v>290</v>
      </c>
    </row>
    <row r="122" spans="1:13" ht="362.1" customHeight="1" x14ac:dyDescent="0.25">
      <c r="A122" s="19" t="s">
        <v>297</v>
      </c>
      <c r="B122" s="3" t="s">
        <v>461</v>
      </c>
      <c r="C122" s="4" t="s">
        <v>745</v>
      </c>
      <c r="D122" s="3" t="s">
        <v>319</v>
      </c>
      <c r="E122" s="1" t="s">
        <v>746</v>
      </c>
      <c r="F122" s="1" t="s">
        <v>747</v>
      </c>
      <c r="G122" s="1" t="s">
        <v>140</v>
      </c>
      <c r="H122" s="34">
        <v>11440</v>
      </c>
      <c r="I122" s="1" t="s">
        <v>652</v>
      </c>
      <c r="J122" s="1" t="s">
        <v>141</v>
      </c>
      <c r="K122" s="1" t="s">
        <v>142</v>
      </c>
      <c r="L122" s="63">
        <v>100000</v>
      </c>
      <c r="M122" s="19" t="s">
        <v>290</v>
      </c>
    </row>
    <row r="123" spans="1:13" ht="140.25" x14ac:dyDescent="0.25">
      <c r="A123" s="19" t="s">
        <v>297</v>
      </c>
      <c r="B123" s="3" t="s">
        <v>461</v>
      </c>
      <c r="C123" s="4" t="s">
        <v>627</v>
      </c>
      <c r="D123" s="3" t="s">
        <v>306</v>
      </c>
      <c r="E123" s="1" t="s">
        <v>280</v>
      </c>
      <c r="F123" s="1" t="s">
        <v>151</v>
      </c>
      <c r="G123" s="1" t="s">
        <v>281</v>
      </c>
      <c r="H123" s="34">
        <v>7725</v>
      </c>
      <c r="I123" s="1" t="s">
        <v>621</v>
      </c>
      <c r="J123" s="1" t="s">
        <v>631</v>
      </c>
      <c r="K123" s="1" t="s">
        <v>632</v>
      </c>
      <c r="L123" s="55">
        <f>90*78</f>
        <v>7020</v>
      </c>
      <c r="M123" s="19" t="s">
        <v>291</v>
      </c>
    </row>
    <row r="124" spans="1:13" ht="114.6" customHeight="1" x14ac:dyDescent="0.25">
      <c r="A124" s="19" t="s">
        <v>297</v>
      </c>
      <c r="B124" s="3" t="s">
        <v>461</v>
      </c>
      <c r="C124" s="4" t="s">
        <v>684</v>
      </c>
      <c r="D124" s="3" t="s">
        <v>322</v>
      </c>
      <c r="E124" s="1" t="s">
        <v>748</v>
      </c>
      <c r="F124" s="1" t="s">
        <v>151</v>
      </c>
      <c r="G124" s="1" t="s">
        <v>152</v>
      </c>
      <c r="H124" s="34">
        <v>0</v>
      </c>
      <c r="I124" s="1" t="s">
        <v>621</v>
      </c>
      <c r="J124" s="1" t="s">
        <v>630</v>
      </c>
      <c r="K124" s="1" t="s">
        <v>632</v>
      </c>
      <c r="L124" s="55">
        <f>60*78</f>
        <v>4680</v>
      </c>
      <c r="M124" s="19" t="s">
        <v>291</v>
      </c>
    </row>
    <row r="125" spans="1:13" ht="153" x14ac:dyDescent="0.25">
      <c r="A125" s="19" t="s">
        <v>297</v>
      </c>
      <c r="B125" s="3" t="s">
        <v>461</v>
      </c>
      <c r="C125" s="4" t="s">
        <v>153</v>
      </c>
      <c r="D125" s="3" t="s">
        <v>309</v>
      </c>
      <c r="E125" s="1" t="s">
        <v>299</v>
      </c>
      <c r="F125" s="1" t="s">
        <v>151</v>
      </c>
      <c r="G125" s="1" t="s">
        <v>653</v>
      </c>
      <c r="H125" s="34">
        <v>5310</v>
      </c>
      <c r="I125" s="1" t="s">
        <v>622</v>
      </c>
      <c r="J125" s="1" t="s">
        <v>300</v>
      </c>
      <c r="K125" s="1" t="s">
        <v>298</v>
      </c>
      <c r="L125" s="55">
        <v>180</v>
      </c>
      <c r="M125" s="19" t="s">
        <v>291</v>
      </c>
    </row>
    <row r="126" spans="1:13" ht="196.5" customHeight="1" x14ac:dyDescent="0.25">
      <c r="A126" s="19" t="s">
        <v>297</v>
      </c>
      <c r="B126" s="3" t="s">
        <v>461</v>
      </c>
      <c r="C126" s="1" t="s">
        <v>607</v>
      </c>
      <c r="D126" s="3" t="s">
        <v>321</v>
      </c>
      <c r="E126" s="1" t="s">
        <v>608</v>
      </c>
      <c r="F126" s="1" t="s">
        <v>146</v>
      </c>
      <c r="G126" s="1" t="s">
        <v>147</v>
      </c>
      <c r="H126" s="34">
        <v>0</v>
      </c>
      <c r="I126" s="1" t="s">
        <v>150</v>
      </c>
      <c r="J126" s="1" t="s">
        <v>573</v>
      </c>
      <c r="K126" s="1" t="s">
        <v>613</v>
      </c>
      <c r="L126" s="55">
        <v>7300</v>
      </c>
      <c r="M126" s="19" t="s">
        <v>291</v>
      </c>
    </row>
    <row r="127" spans="1:13" ht="143.1" customHeight="1" x14ac:dyDescent="0.25">
      <c r="A127" s="19" t="s">
        <v>297</v>
      </c>
      <c r="B127" s="3" t="s">
        <v>461</v>
      </c>
      <c r="C127" s="4" t="s">
        <v>569</v>
      </c>
      <c r="D127" s="3" t="s">
        <v>546</v>
      </c>
      <c r="E127" s="1" t="s">
        <v>154</v>
      </c>
      <c r="F127" s="1" t="s">
        <v>155</v>
      </c>
      <c r="G127" s="1" t="s">
        <v>156</v>
      </c>
      <c r="H127" s="34">
        <v>1845</v>
      </c>
      <c r="I127" s="1" t="s">
        <v>571</v>
      </c>
      <c r="J127" s="1" t="s">
        <v>609</v>
      </c>
      <c r="K127" s="1" t="s">
        <v>570</v>
      </c>
      <c r="L127" s="63">
        <v>30000</v>
      </c>
      <c r="M127" s="19" t="s">
        <v>291</v>
      </c>
    </row>
    <row r="128" spans="1:13" ht="178.5" x14ac:dyDescent="0.25">
      <c r="A128" s="19" t="s">
        <v>297</v>
      </c>
      <c r="B128" s="3" t="s">
        <v>461</v>
      </c>
      <c r="C128" s="4" t="s">
        <v>572</v>
      </c>
      <c r="D128" s="3" t="s">
        <v>320</v>
      </c>
      <c r="E128" s="1" t="s">
        <v>143</v>
      </c>
      <c r="F128" s="1" t="s">
        <v>144</v>
      </c>
      <c r="G128" s="1" t="s">
        <v>145</v>
      </c>
      <c r="H128" s="34">
        <v>650</v>
      </c>
      <c r="I128" s="1" t="s">
        <v>148</v>
      </c>
      <c r="J128" s="1" t="s">
        <v>149</v>
      </c>
      <c r="K128" s="1" t="s">
        <v>656</v>
      </c>
      <c r="L128" s="63">
        <v>5000</v>
      </c>
      <c r="M128" s="19" t="s">
        <v>291</v>
      </c>
    </row>
    <row r="129" spans="1:13" s="24" customFormat="1" ht="204" customHeight="1" x14ac:dyDescent="0.25">
      <c r="A129" s="19" t="s">
        <v>297</v>
      </c>
      <c r="B129" s="3" t="s">
        <v>461</v>
      </c>
      <c r="C129" s="4" t="s">
        <v>672</v>
      </c>
      <c r="D129" s="28" t="s">
        <v>547</v>
      </c>
      <c r="E129" s="1" t="s">
        <v>610</v>
      </c>
      <c r="F129" s="1" t="s">
        <v>579</v>
      </c>
      <c r="G129" s="26" t="s">
        <v>472</v>
      </c>
      <c r="H129" s="36">
        <v>1000</v>
      </c>
      <c r="I129" s="1" t="s">
        <v>479</v>
      </c>
      <c r="J129" s="1" t="s">
        <v>635</v>
      </c>
      <c r="K129" s="1" t="s">
        <v>611</v>
      </c>
      <c r="L129" s="63">
        <v>2000</v>
      </c>
      <c r="M129" s="25" t="s">
        <v>291</v>
      </c>
    </row>
    <row r="130" spans="1:13" ht="248.45" customHeight="1" x14ac:dyDescent="0.25">
      <c r="A130" s="19" t="s">
        <v>297</v>
      </c>
      <c r="B130" s="3" t="s">
        <v>461</v>
      </c>
      <c r="C130" s="1" t="s">
        <v>749</v>
      </c>
      <c r="D130" s="3" t="s">
        <v>574</v>
      </c>
      <c r="E130" s="4" t="s">
        <v>750</v>
      </c>
      <c r="F130" s="4" t="s">
        <v>576</v>
      </c>
      <c r="G130" s="4" t="s">
        <v>575</v>
      </c>
      <c r="H130" s="36">
        <v>8000</v>
      </c>
      <c r="I130" s="4" t="s">
        <v>625</v>
      </c>
      <c r="J130" s="4" t="s">
        <v>626</v>
      </c>
      <c r="K130" s="1" t="s">
        <v>581</v>
      </c>
      <c r="L130" s="55">
        <v>400</v>
      </c>
      <c r="M130" s="19" t="s">
        <v>291</v>
      </c>
    </row>
    <row r="131" spans="1:13" ht="247.5" customHeight="1" x14ac:dyDescent="0.25">
      <c r="A131" s="19" t="s">
        <v>297</v>
      </c>
      <c r="B131" s="3" t="s">
        <v>461</v>
      </c>
      <c r="C131" s="1" t="s">
        <v>751</v>
      </c>
      <c r="D131" s="28" t="s">
        <v>323</v>
      </c>
      <c r="E131" s="26" t="s">
        <v>157</v>
      </c>
      <c r="F131" s="1" t="s">
        <v>582</v>
      </c>
      <c r="G131" s="26" t="s">
        <v>158</v>
      </c>
      <c r="H131" s="36">
        <v>1080</v>
      </c>
      <c r="I131" s="26" t="s">
        <v>159</v>
      </c>
      <c r="J131" s="26" t="s">
        <v>160</v>
      </c>
      <c r="K131" s="26" t="s">
        <v>161</v>
      </c>
      <c r="L131" s="58">
        <v>360</v>
      </c>
      <c r="M131" s="19" t="s">
        <v>291</v>
      </c>
    </row>
    <row r="132" spans="1:13" ht="189.95" customHeight="1" x14ac:dyDescent="0.25">
      <c r="A132" s="19" t="s">
        <v>297</v>
      </c>
      <c r="B132" s="3" t="s">
        <v>461</v>
      </c>
      <c r="C132" s="4" t="s">
        <v>752</v>
      </c>
      <c r="D132" s="26" t="s">
        <v>548</v>
      </c>
      <c r="E132" s="1" t="s">
        <v>642</v>
      </c>
      <c r="F132" s="1" t="s">
        <v>647</v>
      </c>
      <c r="G132" s="1" t="s">
        <v>644</v>
      </c>
      <c r="H132" s="36">
        <v>8000</v>
      </c>
      <c r="I132" s="1" t="s">
        <v>643</v>
      </c>
      <c r="J132" s="1" t="s">
        <v>645</v>
      </c>
      <c r="K132" s="1" t="s">
        <v>646</v>
      </c>
      <c r="L132" s="55">
        <v>500</v>
      </c>
      <c r="M132" s="19" t="s">
        <v>291</v>
      </c>
    </row>
    <row r="133" spans="1:13" ht="12.75" x14ac:dyDescent="0.25">
      <c r="A133" s="32"/>
      <c r="B133" s="42"/>
      <c r="C133" s="41" t="s">
        <v>463</v>
      </c>
      <c r="D133" s="42"/>
      <c r="E133" s="43"/>
      <c r="F133" s="43"/>
      <c r="G133" s="43"/>
      <c r="H133" s="44"/>
      <c r="I133" s="43"/>
      <c r="J133" s="43"/>
      <c r="K133" s="43"/>
      <c r="L133" s="57"/>
      <c r="M133" s="32"/>
    </row>
    <row r="134" spans="1:13" ht="141" customHeight="1" x14ac:dyDescent="0.25">
      <c r="A134" s="19" t="s">
        <v>297</v>
      </c>
      <c r="B134" s="3" t="s">
        <v>463</v>
      </c>
      <c r="C134" s="26" t="s">
        <v>162</v>
      </c>
      <c r="D134" s="28" t="s">
        <v>324</v>
      </c>
      <c r="E134" s="26" t="s">
        <v>164</v>
      </c>
      <c r="F134" s="26" t="s">
        <v>528</v>
      </c>
      <c r="G134" s="1" t="s">
        <v>165</v>
      </c>
      <c r="H134" s="40">
        <v>6000</v>
      </c>
      <c r="I134" s="30" t="s">
        <v>526</v>
      </c>
      <c r="J134" s="1" t="s">
        <v>168</v>
      </c>
      <c r="K134" s="26" t="s">
        <v>169</v>
      </c>
      <c r="L134" s="58">
        <v>300</v>
      </c>
      <c r="M134" s="19" t="s">
        <v>290</v>
      </c>
    </row>
    <row r="135" spans="1:13" ht="150.94999999999999" customHeight="1" x14ac:dyDescent="0.25">
      <c r="A135" s="19" t="s">
        <v>297</v>
      </c>
      <c r="B135" s="3" t="s">
        <v>463</v>
      </c>
      <c r="C135" s="1" t="s">
        <v>583</v>
      </c>
      <c r="D135" s="3" t="s">
        <v>325</v>
      </c>
      <c r="E135" s="1" t="s">
        <v>753</v>
      </c>
      <c r="F135" s="26" t="s">
        <v>523</v>
      </c>
      <c r="G135" s="1" t="s">
        <v>166</v>
      </c>
      <c r="H135" s="35">
        <v>27200</v>
      </c>
      <c r="I135" s="30" t="s">
        <v>526</v>
      </c>
      <c r="J135" s="3" t="s">
        <v>525</v>
      </c>
      <c r="K135" s="1" t="s">
        <v>524</v>
      </c>
      <c r="L135" s="55">
        <v>500</v>
      </c>
      <c r="M135" s="19" t="s">
        <v>290</v>
      </c>
    </row>
    <row r="136" spans="1:13" ht="183" customHeight="1" x14ac:dyDescent="0.25">
      <c r="A136" s="19" t="s">
        <v>297</v>
      </c>
      <c r="B136" s="3" t="s">
        <v>463</v>
      </c>
      <c r="C136" s="1" t="s">
        <v>163</v>
      </c>
      <c r="D136" s="3" t="s">
        <v>326</v>
      </c>
      <c r="E136" s="1" t="s">
        <v>754</v>
      </c>
      <c r="F136" s="26" t="s">
        <v>528</v>
      </c>
      <c r="G136" s="1" t="s">
        <v>167</v>
      </c>
      <c r="H136" s="35">
        <v>11340</v>
      </c>
      <c r="I136" s="29" t="s">
        <v>526</v>
      </c>
      <c r="J136" s="1" t="s">
        <v>759</v>
      </c>
      <c r="K136" s="1" t="s">
        <v>527</v>
      </c>
      <c r="L136" s="55">
        <v>3000</v>
      </c>
      <c r="M136" s="19" t="s">
        <v>291</v>
      </c>
    </row>
  </sheetData>
  <autoFilter ref="C5:M137" xr:uid="{F15F0D7C-2301-4DDD-B328-9084BC819191}"/>
  <phoneticPr fontId="13" type="noConversion"/>
  <pageMargins left="0.70866141732283472" right="0.70866141732283472" top="0.74803149606299213" bottom="0.74803149606299213" header="0.31496062992125984" footer="0.31496062992125984"/>
  <pageSetup paperSize="9" scale="59" fitToHeight="3"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88FBEE1F-40C4-4C2F-B6F8-FFD2206447DD}">
          <x14:formula1>
            <xm:f>#REF!</xm:f>
          </x14:formula1>
          <xm:sqref>M14 B14 A61:B114 M61:M114 B61:B114 A30:B59 M30:M59 B30:B59 A118:B137 M118:M137 B118:B137 A24:B28 M24:M28 B24:B28 A16:B22 M16:M22 B16:B22 A8:B12 M8:M12 B8:B12 A14:B14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E829370388FD44B6CA17FAEC2D0583" ma:contentTypeVersion="18" ma:contentTypeDescription="Create a new document." ma:contentTypeScope="" ma:versionID="1e4a40f6b81beb176a6d394876bf06e8">
  <xsd:schema xmlns:xsd="http://www.w3.org/2001/XMLSchema" xmlns:xs="http://www.w3.org/2001/XMLSchema" xmlns:p="http://schemas.microsoft.com/office/2006/metadata/properties" xmlns:ns2="2d2131bc-7e3e-448d-a282-91ac60f78a39" xmlns:ns3="b21145ed-6094-4f91-9d09-501499e94133" targetNamespace="http://schemas.microsoft.com/office/2006/metadata/properties" ma:root="true" ma:fieldsID="75527352cd1c7c332a7fc0876d76f567" ns2:_="" ns3:_="">
    <xsd:import namespace="2d2131bc-7e3e-448d-a282-91ac60f78a39"/>
    <xsd:import namespace="b21145ed-6094-4f91-9d09-501499e941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2131bc-7e3e-448d-a282-91ac60f78a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166412a-cf88-432f-bf9e-cc5666b8fed2"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145ed-6094-4f91-9d09-501499e94133"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1f87cd3-80ff-4a0e-9e19-ff65cdd24301}" ma:internalName="TaxCatchAll" ma:showField="CatchAllData" ma:web="b21145ed-6094-4f91-9d09-501499e9413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2131bc-7e3e-448d-a282-91ac60f78a39">
      <Terms xmlns="http://schemas.microsoft.com/office/infopath/2007/PartnerControls"/>
    </lcf76f155ced4ddcb4097134ff3c332f>
    <TaxCatchAll xmlns="b21145ed-6094-4f91-9d09-501499e94133" xsi:nil="true"/>
  </documentManagement>
</p:properties>
</file>

<file path=customXml/itemProps1.xml><?xml version="1.0" encoding="utf-8"?>
<ds:datastoreItem xmlns:ds="http://schemas.openxmlformats.org/officeDocument/2006/customXml" ds:itemID="{F093F129-A3C0-4976-9841-313D7110426E}">
  <ds:schemaRefs>
    <ds:schemaRef ds:uri="http://schemas.microsoft.com/sharepoint/v3/contenttype/forms"/>
  </ds:schemaRefs>
</ds:datastoreItem>
</file>

<file path=customXml/itemProps2.xml><?xml version="1.0" encoding="utf-8"?>
<ds:datastoreItem xmlns:ds="http://schemas.openxmlformats.org/officeDocument/2006/customXml" ds:itemID="{492F66F7-2889-444A-8D6D-D2DD0276D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2131bc-7e3e-448d-a282-91ac60f78a39"/>
    <ds:schemaRef ds:uri="b21145ed-6094-4f91-9d09-501499e94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73746C-EA95-415A-BAF6-EB46D977B15D}">
  <ds:schemaRefs>
    <ds:schemaRef ds:uri="http://schemas.microsoft.com/office/2006/metadata/properties"/>
    <ds:schemaRef ds:uri="http://schemas.microsoft.com/office/infopath/2007/PartnerControls"/>
    <ds:schemaRef ds:uri="2d2131bc-7e3e-448d-a282-91ac60f78a39"/>
    <ds:schemaRef ds:uri="b21145ed-6094-4f91-9d09-501499e9413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Action plan</vt:lpstr>
      <vt:lpstr>'Action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Brierley</dc:creator>
  <cp:lastModifiedBy>Kirsty Vlemmiks</cp:lastModifiedBy>
  <cp:lastPrinted>2024-10-17T15:32:06Z</cp:lastPrinted>
  <dcterms:created xsi:type="dcterms:W3CDTF">2024-09-04T08:29:27Z</dcterms:created>
  <dcterms:modified xsi:type="dcterms:W3CDTF">2025-10-14T13:03:53Z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0x010100AEE829370388FD44B6CA17FAEC2D0583</vt:lpwstr>
  </property>
  <property fmtid="{D5CDD505-2E9C-101B-9397-08002B2CF9AE}" pid="3" name="MediaServiceImageTags">
    <vt:lpwstr/>
  </property>
</Properties>
</file>