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6; Carpentry/"/>
    </mc:Choice>
  </mc:AlternateContent>
  <xr:revisionPtr revIDLastSave="473" documentId="8_{F2BFD6F2-B67A-479D-B764-8590E009DE45}" xr6:coauthVersionLast="47" xr6:coauthVersionMax="47" xr10:uidLastSave="{92937349-12D5-41D8-B5F9-0E77AF70179F}"/>
  <bookViews>
    <workbookView xWindow="1170" yWindow="615" windowWidth="14610" windowHeight="15585" tabRatio="866" xr2:uid="{34DA5650-171D-4B3A-A96B-7AE98EC62B82}"/>
  </bookViews>
  <sheets>
    <sheet name="Title" sheetId="1" r:id="rId1"/>
    <sheet name="Qualifications" sheetId="21" r:id="rId2"/>
    <sheet name="CSA" sheetId="2" r:id="rId3"/>
    <sheet name="Prelims" sheetId="3" r:id="rId4"/>
    <sheet name="SOW (6)" sheetId="18"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Prelims!$B$7:$G$19</definedName>
    <definedName name="_xlnm._FilterDatabase" localSheetId="5" hidden="1">'Prov Sums'!$B$7:$G$14</definedName>
    <definedName name="_xlnm._FilterDatabase" localSheetId="4" hidden="1">'SOW (6)'!$B$7:$G$50</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Prelims!$A$1:$G$20</definedName>
    <definedName name="_xlnm.Print_Area" localSheetId="5">'Prov Sums'!$A$1:$G$39</definedName>
    <definedName name="_xlnm.Print_Area" localSheetId="4">'SOW (6)'!$A$1:$G$53</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(6)'!$1:$7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D14" i="2" l="1"/>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F52" i="18"/>
  <c r="D39" i="18"/>
  <c r="D24" i="18"/>
  <c r="D23" i="18"/>
  <c r="G9" i="18"/>
  <c r="G8" i="18"/>
  <c r="B2" i="18"/>
  <c r="B1" i="18"/>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F38" i="17"/>
  <c r="G38" i="17"/>
  <c r="G53" i="18" l="1"/>
  <c r="G39" i="17"/>
  <c r="D18" i="2" s="1"/>
  <c r="B2" i="3" l="1"/>
  <c r="B1" i="3"/>
  <c r="D20" i="2"/>
  <c r="C9" i="2"/>
  <c r="B2" i="2"/>
  <c r="B1" i="2"/>
  <c r="B6" i="1"/>
  <c r="G20" i="3" l="1"/>
  <c r="D9" i="2" s="1"/>
  <c r="D11" i="2" s="1"/>
  <c r="D16" i="2" l="1"/>
  <c r="D22" i="2" l="1"/>
</calcChain>
</file>

<file path=xl/sharedStrings.xml><?xml version="1.0" encoding="utf-8"?>
<sst xmlns="http://schemas.openxmlformats.org/spreadsheetml/2006/main" count="170" uniqueCount="120">
  <si>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</si>
  <si>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</si>
  <si>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</si>
  <si>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</si>
  <si>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</si>
  <si>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</si>
  <si>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</si>
  <si>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</si>
  <si>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</si>
  <si>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</si>
  <si>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</si>
  <si>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</si>
  <si>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</si>
  <si>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</si>
  <si>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</si>
  <si>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</si>
  <si>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</si>
  <si>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Fitted Furniture &amp; Equipment</t>
  </si>
  <si>
    <t>Measured Works Sub-total</t>
  </si>
  <si>
    <t>Provisional Sums Sub-total</t>
  </si>
  <si>
    <t>TOTAL - Tender Sum c/f to Form of Tender - exc. VAT</t>
  </si>
  <si>
    <t>Preliminaries / General Conditions</t>
  </si>
  <si>
    <t>Qty</t>
  </si>
  <si>
    <t>Unit</t>
  </si>
  <si>
    <t>Rate</t>
  </si>
  <si>
    <t>Total (£)</t>
  </si>
  <si>
    <t>To Collection</t>
  </si>
  <si>
    <t>m2</t>
  </si>
  <si>
    <t>no</t>
  </si>
  <si>
    <t>m</t>
  </si>
  <si>
    <t>Any other works the contractor deems necessary for the Works:</t>
  </si>
  <si>
    <t>Slatwall feature wall to Café</t>
  </si>
  <si>
    <t>Ceilings</t>
  </si>
  <si>
    <t>New ceiling to Hall 1</t>
  </si>
  <si>
    <t>150x50 timber bearer to wall</t>
  </si>
  <si>
    <t>150x75 timber strut between trusses; On 100x50 hangers</t>
  </si>
  <si>
    <t>200x75 timber collar between trusses</t>
  </si>
  <si>
    <t>New ceilings to Hall 2 &amp; Café</t>
  </si>
  <si>
    <t>150x50 timber joists fitted between existing rafters</t>
  </si>
  <si>
    <t>Psum</t>
  </si>
  <si>
    <t>Timber doors</t>
  </si>
  <si>
    <t>ID1; New internal door &amp; ironmongery; 1000w x 2105h</t>
  </si>
  <si>
    <t>ID2; New internal door &amp; ironmongery; 1000w x 2105h; Accessible WC</t>
  </si>
  <si>
    <t>ID3; New internal door &amp; ironmongery; 1000w x 2105h</t>
  </si>
  <si>
    <t>ID4; New internal door &amp; ironmongery; Double; 1740w x 2105h</t>
  </si>
  <si>
    <t>ID5; New internal door &amp; ironmongery; 1000w x 2105h; Accessible WC</t>
  </si>
  <si>
    <t>ID6-7; New internal doors &amp; ironmongery; Double; 1600w x 2560h</t>
  </si>
  <si>
    <t>ID8; New internal door &amp; ironmongery; FD30S; 1000w x 2105h</t>
  </si>
  <si>
    <t>ID9; New bi-fold door; Komfort 200 acoustic screen; 4705w x 2430h</t>
  </si>
  <si>
    <t>ID10; New bi-fold door; Black powder coated aluminium; 5644w x 2430h</t>
  </si>
  <si>
    <t>ID11; New internal door &amp; ironmongery; 895w x 2105h</t>
  </si>
  <si>
    <t>ID12; New internal door &amp; ironmongery; 1000w x 2105h</t>
  </si>
  <si>
    <t>ID13; New internal door &amp; ironmongery; 1000w x 2105h</t>
  </si>
  <si>
    <t xml:space="preserve">Window cills </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</si>
  <si>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</si>
  <si>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</si>
  <si>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2.6.2</t>
  </si>
  <si>
    <t>2.6.3</t>
  </si>
  <si>
    <t>2.6.4</t>
  </si>
  <si>
    <t>2.6.5</t>
  </si>
  <si>
    <t>2.6.6</t>
  </si>
  <si>
    <t>2.6.7</t>
  </si>
  <si>
    <t>Carpentry</t>
  </si>
  <si>
    <t>Provisional Sums</t>
  </si>
  <si>
    <t>Architraves; To match profile on drawing 25.108.05 R9</t>
  </si>
  <si>
    <t>Skirtings; To match profile on drawing 25.108.05 R9</t>
  </si>
  <si>
    <t>Chair rail; To match profile on drawing 25.108.05 R9</t>
  </si>
  <si>
    <t>New counter to Café; Install only</t>
  </si>
  <si>
    <t>New Kitchen; Install only</t>
  </si>
  <si>
    <t>New kitchenette to Office; Install only</t>
  </si>
  <si>
    <t>New sign to Hall 1; Install only</t>
  </si>
  <si>
    <t>400x600 mirrors; Safety glass; Install only</t>
  </si>
  <si>
    <t>2.6.1</t>
  </si>
  <si>
    <t>2.6.8</t>
  </si>
  <si>
    <t>2.6.9</t>
  </si>
  <si>
    <t>2.6.10</t>
  </si>
  <si>
    <t>2.6.11</t>
  </si>
  <si>
    <t>2.6.12</t>
  </si>
  <si>
    <t>2.6.13</t>
  </si>
  <si>
    <t>2.6.14</t>
  </si>
  <si>
    <t>2.6.15</t>
  </si>
  <si>
    <t>2.6.16</t>
  </si>
  <si>
    <t>2.6.17</t>
  </si>
  <si>
    <t>2.6.18</t>
  </si>
  <si>
    <t>2.6.19</t>
  </si>
  <si>
    <t>2.6.20</t>
  </si>
  <si>
    <t>2.6.21</t>
  </si>
  <si>
    <t>2.6.22</t>
  </si>
  <si>
    <t>2.6.23</t>
  </si>
  <si>
    <t>2.6.24</t>
  </si>
  <si>
    <t>2.6.25</t>
  </si>
  <si>
    <t>2.6.26</t>
  </si>
  <si>
    <t>Fitted Furniture</t>
  </si>
  <si>
    <t>Walls</t>
  </si>
  <si>
    <t>External walls; 25 x 47 treated battens vertically fixed to wall at 600cc and horizontally around door and window openings; To locations as shown on drawing 25.108.03 R12 and in accordance with buildup detail within specification</t>
  </si>
  <si>
    <t>New internal timber studwork walls; Non-loadbearing; 2400mm high; 89x47mm softwood with head and sole plates and intermediate noggins at 600mm cc's</t>
  </si>
  <si>
    <t>2.6.27</t>
  </si>
  <si>
    <t>2.6.28</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</si>
  <si>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</si>
  <si>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</si>
  <si>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</si>
  <si>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</si>
  <si>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</si>
  <si>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</si>
  <si>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</si>
  <si>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</si>
  <si>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</si>
  <si>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</si>
  <si>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</si>
  <si>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</si>
  <si>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</si>
  <si>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Kitchen; Intstall only</t>
  </si>
  <si>
    <t>Café; Intstall only</t>
  </si>
  <si>
    <t>Kitchenette; Intstall only</t>
  </si>
  <si>
    <t>Signage; Intstall only</t>
  </si>
  <si>
    <r>
      <t xml:space="preserve">Internal door sets; </t>
    </r>
    <r>
      <rPr>
        <i/>
        <sz val="10"/>
        <rFont val="Aptos"/>
        <family val="2"/>
      </rPr>
      <t>Specification to be confirmed; Supply and install</t>
    </r>
  </si>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</sst>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6"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i/>
      <sz val="10"/>
      <name val="Aptos"/>
      <family val="2"/>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6">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31" fillId="0" borderId="0" xfId="0" applyFont="1" applyAlignment="1">
      <alignment horizontal="left" indent="2"/>
    </xf>
    <xf numFmtId="49" fontId="31" fillId="0" borderId="0" xfId="0" applyNumberFormat="1" applyFont="1" applyAlignment="1">
      <alignment horizontal="left" indent="2"/>
    </xf>
    <xf numFmtId="49" fontId="32" fillId="0" borderId="0" xfId="0" applyNumberFormat="1" applyFont="1" applyAlignment="1">
      <alignment horizontal="left"/>
    </xf>
    <xf numFmtId="0" fontId="21" fillId="0" borderId="0" xfId="0" applyFont="1" applyAlignment="1">
      <alignment horizontal="left"/>
    </xf>
    <xf numFmtId="0" fontId="18" fillId="0" borderId="0" xfId="0" applyFont="1"/>
    <xf numFmtId="0" fontId="33" fillId="2" borderId="13"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4"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5"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E42558E0-1147-40BB-B3ED-283123EE3B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6" sqref="B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116</v>
      </c>
    </row>
    <row r="23" spans="1:5" ht="18.75" x14ac:dyDescent="0.3">
      <c r="B23" s="12" t="s">
        <v>117</v>
      </c>
    </row>
    <row r="24" spans="1:5" ht="37.5" x14ac:dyDescent="0.3">
      <c r="B24" s="13" t="s">
        <v>118</v>
      </c>
    </row>
    <row r="25" spans="1:5" ht="37.5" x14ac:dyDescent="0.3">
      <c r="B25" s="13" t="s">
        <v>119</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6" sqref="B6"/>
    </sheetView>
  </sheetViews>
  <sheetFormatPr defaultColWidth="8" defaultRowHeight="15" x14ac:dyDescent="0.25"/>
  <cols>
    <col min="1" max="1" width="4.85546875" style="2" customWidth="1"/>
    <col min="2" max="2" width="9.7109375" style="75" bestFit="1" customWidth="1"/>
    <col min="3" max="3" width="84.28515625" style="126" customWidth="1"/>
    <col min="4" max="16384" width="8" style="2"/>
  </cols>
  <sheetData>
    <row r="1" spans="2:3" ht="19.5" x14ac:dyDescent="0.3">
      <c r="B1" s="121" t="s">
        <v>5</v>
      </c>
      <c r="C1" s="122"/>
    </row>
    <row r="2" spans="2:3" ht="19.5" x14ac:dyDescent="0.3">
      <c r="B2" s="121" t="s">
        <v>3</v>
      </c>
      <c r="C2" s="123"/>
    </row>
    <row r="3" spans="2:3" ht="19.5" x14ac:dyDescent="0.3">
      <c r="B3" s="124"/>
      <c r="C3" s="123"/>
    </row>
    <row r="4" spans="2:3" ht="19.5" x14ac:dyDescent="0.3">
      <c r="B4" s="125" t="s">
        <v>98</v>
      </c>
      <c r="C4" s="123"/>
    </row>
    <row r="5" spans="2:3" ht="15.75" thickBot="1" x14ac:dyDescent="0.3"/>
    <row r="6" spans="2:3" ht="16.5" thickBot="1" x14ac:dyDescent="0.3">
      <c r="B6" s="127" t="s">
        <v>99</v>
      </c>
      <c r="C6" s="128" t="s">
        <v>100</v>
      </c>
    </row>
    <row r="7" spans="2:3" x14ac:dyDescent="0.25">
      <c r="B7" s="129"/>
      <c r="C7" s="130"/>
    </row>
    <row r="8" spans="2:3" x14ac:dyDescent="0.25">
      <c r="B8" s="131"/>
      <c r="C8" s="132" t="s">
        <v>101</v>
      </c>
    </row>
    <row r="9" spans="2:3" x14ac:dyDescent="0.25">
      <c r="B9" s="131"/>
      <c r="C9" s="133"/>
    </row>
    <row r="10" spans="2:3" x14ac:dyDescent="0.25">
      <c r="B10" s="131"/>
      <c r="C10" s="134" t="s">
        <v>102</v>
      </c>
    </row>
    <row r="11" spans="2:3" ht="40.5" x14ac:dyDescent="0.25">
      <c r="B11" s="135">
        <v>1.01</v>
      </c>
      <c r="C11" s="138" t="s">
        <v>106</v>
      </c>
    </row>
    <row r="12" spans="2:3" x14ac:dyDescent="0.25">
      <c r="B12" s="135"/>
      <c r="C12" s="138"/>
    </row>
    <row r="13" spans="2:3" x14ac:dyDescent="0.25">
      <c r="B13" s="135"/>
      <c r="C13" s="139" t="s">
        <v>107</v>
      </c>
    </row>
    <row r="14" spans="2:3" x14ac:dyDescent="0.25">
      <c r="B14" s="135">
        <f>B11+0.01</f>
        <v>1.02</v>
      </c>
      <c r="C14" s="138"/>
    </row>
    <row r="15" spans="2:3" x14ac:dyDescent="0.25">
      <c r="B15" s="135">
        <f t="shared" ref="B15:B21" si="0">B14+0.01</f>
        <v>1.03</v>
      </c>
      <c r="C15" s="138"/>
    </row>
    <row r="16" spans="2:3" x14ac:dyDescent="0.25">
      <c r="B16" s="135">
        <f t="shared" si="0"/>
        <v>1.04</v>
      </c>
      <c r="C16" s="138"/>
    </row>
    <row r="17" spans="2:3" x14ac:dyDescent="0.25">
      <c r="B17" s="135">
        <f t="shared" si="0"/>
        <v>1.05</v>
      </c>
      <c r="C17" s="138"/>
    </row>
    <row r="18" spans="2:3" x14ac:dyDescent="0.25">
      <c r="B18" s="135">
        <f t="shared" si="0"/>
        <v>1.06</v>
      </c>
      <c r="C18" s="138"/>
    </row>
    <row r="19" spans="2:3" x14ac:dyDescent="0.25">
      <c r="B19" s="135">
        <f t="shared" si="0"/>
        <v>1.07</v>
      </c>
      <c r="C19" s="138"/>
    </row>
    <row r="20" spans="2:3" x14ac:dyDescent="0.25">
      <c r="B20" s="135">
        <f t="shared" si="0"/>
        <v>1.08</v>
      </c>
      <c r="C20" s="138"/>
    </row>
    <row r="21" spans="2:3" x14ac:dyDescent="0.25">
      <c r="B21" s="135">
        <f t="shared" si="0"/>
        <v>1.0900000000000001</v>
      </c>
      <c r="C21" s="138"/>
    </row>
    <row r="22" spans="2:3" x14ac:dyDescent="0.25">
      <c r="B22" s="135">
        <v>1.1000000000000001</v>
      </c>
      <c r="C22" s="138"/>
    </row>
    <row r="23" spans="2:3" x14ac:dyDescent="0.25">
      <c r="B23" s="135">
        <f>B22+0.01</f>
        <v>1.1100000000000001</v>
      </c>
      <c r="C23" s="138"/>
    </row>
    <row r="24" spans="2:3" x14ac:dyDescent="0.25">
      <c r="B24" s="135">
        <f>B23+0.01</f>
        <v>1.1200000000000001</v>
      </c>
      <c r="C24" s="138"/>
    </row>
    <row r="25" spans="2:3" x14ac:dyDescent="0.25">
      <c r="B25" s="135">
        <f t="shared" ref="B25:B27" si="1">B24+0.01</f>
        <v>1.1300000000000001</v>
      </c>
      <c r="C25" s="138"/>
    </row>
    <row r="26" spans="2:3" x14ac:dyDescent="0.25">
      <c r="B26" s="135">
        <f t="shared" si="1"/>
        <v>1.1400000000000001</v>
      </c>
      <c r="C26" s="138"/>
    </row>
    <row r="27" spans="2:3" x14ac:dyDescent="0.25">
      <c r="B27" s="135">
        <f t="shared" si="1"/>
        <v>1.1500000000000001</v>
      </c>
      <c r="C27" s="138"/>
    </row>
    <row r="28" spans="2:3" x14ac:dyDescent="0.25">
      <c r="B28" s="135"/>
      <c r="C28" s="138"/>
    </row>
    <row r="29" spans="2:3" x14ac:dyDescent="0.25">
      <c r="B29" s="135"/>
      <c r="C29" s="132" t="s">
        <v>103</v>
      </c>
    </row>
    <row r="30" spans="2:3" x14ac:dyDescent="0.25">
      <c r="B30" s="135"/>
      <c r="C30" s="134" t="s">
        <v>104</v>
      </c>
    </row>
    <row r="31" spans="2:3" x14ac:dyDescent="0.25">
      <c r="B31" s="135">
        <f>B27+0.01</f>
        <v>1.1600000000000001</v>
      </c>
      <c r="C31" s="138" t="s">
        <v>105</v>
      </c>
    </row>
    <row r="32" spans="2:3" x14ac:dyDescent="0.25">
      <c r="B32" s="135">
        <f>B31+0.01</f>
        <v>1.1700000000000002</v>
      </c>
      <c r="C32" s="138"/>
    </row>
    <row r="33" spans="2:3" x14ac:dyDescent="0.25">
      <c r="B33" s="135">
        <f t="shared" ref="B33:B35" si="2">B32+0.01</f>
        <v>1.1800000000000002</v>
      </c>
      <c r="C33" s="138"/>
    </row>
    <row r="34" spans="2:3" x14ac:dyDescent="0.25">
      <c r="B34" s="135">
        <f t="shared" si="2"/>
        <v>1.1900000000000002</v>
      </c>
      <c r="C34" s="138"/>
    </row>
    <row r="35" spans="2:3" x14ac:dyDescent="0.25">
      <c r="B35" s="135">
        <f t="shared" si="2"/>
        <v>1.2000000000000002</v>
      </c>
      <c r="C35" s="138"/>
    </row>
    <row r="36" spans="2:3" ht="15.75" thickBot="1" x14ac:dyDescent="0.3">
      <c r="B36" s="136"/>
      <c r="C36" s="137"/>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C17" sqref="C17"/>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Prelims!G20</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2.6</v>
      </c>
      <c r="C14" s="42" t="s">
        <v>62</v>
      </c>
      <c r="D14" s="29">
        <f>'SOW (6)'!G53</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Sums'!G39</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8" location="'Prov Sums'!Print_Area" display="'Prov Sums'!Print_Area" xr:uid="{724D5924-941B-40A6-829F-2978EBB1CCDB}"/>
    <hyperlink ref="B9" location="Preambles!Print_Area" display="Preambles!Print_Area" xr:uid="{24964623-31E3-472C-9F63-70905CDD4F49}"/>
    <hyperlink ref="B14" location="'SOW (6)'!Print_Area" display="'SOW (6)'!Print_Area" xr:uid="{D64ADA4A-AB1E-40A9-88A7-45176AC458D0}"/>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0"/>
  <sheetViews>
    <sheetView showGridLines="0" view="pageLayout" zoomScaleNormal="85" zoomScaleSheetLayoutView="80" workbookViewId="0">
      <selection activeCell="D16" sqref="D16"/>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115"/>
      <c r="C8" s="114"/>
      <c r="D8" s="116"/>
      <c r="E8" s="117"/>
      <c r="F8" s="87"/>
      <c r="G8" s="88">
        <f t="shared" ref="G8:G18" si="0">F8*D8</f>
        <v>0</v>
      </c>
    </row>
    <row r="9" spans="2:7" ht="27" x14ac:dyDescent="0.25">
      <c r="B9" s="115"/>
      <c r="C9" s="118" t="s">
        <v>30</v>
      </c>
      <c r="D9" s="116"/>
      <c r="E9" s="117"/>
      <c r="F9" s="87"/>
      <c r="G9" s="88">
        <f t="shared" si="0"/>
        <v>0</v>
      </c>
    </row>
    <row r="10" spans="2:7" ht="40.5" x14ac:dyDescent="0.25">
      <c r="B10" s="115" t="s">
        <v>108</v>
      </c>
      <c r="C10" s="114" t="s">
        <v>109</v>
      </c>
      <c r="D10" s="116">
        <v>1</v>
      </c>
      <c r="E10" s="117" t="s">
        <v>110</v>
      </c>
      <c r="F10" s="87"/>
      <c r="G10" s="88">
        <f t="shared" si="0"/>
        <v>0</v>
      </c>
    </row>
    <row r="11" spans="2:7" x14ac:dyDescent="0.25">
      <c r="B11" s="115"/>
      <c r="C11" s="114"/>
      <c r="D11" s="116"/>
      <c r="E11" s="117"/>
      <c r="F11" s="87"/>
      <c r="G11" s="88">
        <f t="shared" si="0"/>
        <v>0</v>
      </c>
    </row>
    <row r="12" spans="2:7" x14ac:dyDescent="0.25">
      <c r="B12" s="115"/>
      <c r="C12" s="114"/>
      <c r="D12" s="116"/>
      <c r="E12" s="117"/>
      <c r="F12" s="87"/>
      <c r="G12" s="88">
        <f t="shared" si="0"/>
        <v>0</v>
      </c>
    </row>
    <row r="13" spans="2:7" x14ac:dyDescent="0.25">
      <c r="B13" s="115"/>
      <c r="C13" s="114"/>
      <c r="D13" s="116"/>
      <c r="E13" s="117"/>
      <c r="F13" s="87"/>
      <c r="G13" s="88">
        <f t="shared" si="0"/>
        <v>0</v>
      </c>
    </row>
    <row r="14" spans="2:7" x14ac:dyDescent="0.25">
      <c r="B14" s="115"/>
      <c r="C14" s="114"/>
      <c r="D14" s="116"/>
      <c r="E14" s="117"/>
      <c r="F14" s="87"/>
      <c r="G14" s="88">
        <f t="shared" si="0"/>
        <v>0</v>
      </c>
    </row>
    <row r="15" spans="2:7" x14ac:dyDescent="0.25">
      <c r="B15" s="115"/>
      <c r="C15" s="114"/>
      <c r="D15" s="116"/>
      <c r="E15" s="117"/>
      <c r="F15" s="87"/>
      <c r="G15" s="88">
        <f t="shared" si="0"/>
        <v>0</v>
      </c>
    </row>
    <row r="16" spans="2:7" x14ac:dyDescent="0.25">
      <c r="B16" s="115"/>
      <c r="C16" s="114"/>
      <c r="D16" s="116"/>
      <c r="E16" s="117"/>
      <c r="F16" s="87"/>
      <c r="G16" s="88">
        <f t="shared" si="0"/>
        <v>0</v>
      </c>
    </row>
    <row r="17" spans="2:7" x14ac:dyDescent="0.25">
      <c r="B17" s="115"/>
      <c r="C17" s="114"/>
      <c r="D17" s="116"/>
      <c r="E17" s="117"/>
      <c r="F17" s="87"/>
      <c r="G17" s="88">
        <f t="shared" si="0"/>
        <v>0</v>
      </c>
    </row>
    <row r="18" spans="2:7" ht="15.75" thickBot="1" x14ac:dyDescent="0.3">
      <c r="B18" s="119"/>
      <c r="C18" s="114"/>
      <c r="D18" s="116"/>
      <c r="E18" s="117"/>
      <c r="F18" s="87"/>
      <c r="G18" s="88">
        <f t="shared" si="0"/>
        <v>0</v>
      </c>
    </row>
    <row r="19" spans="2:7" ht="15.75" hidden="1" customHeight="1" x14ac:dyDescent="0.25">
      <c r="B19" s="66"/>
      <c r="C19" s="67"/>
      <c r="D19" s="68"/>
      <c r="E19" s="69"/>
      <c r="F19" s="70"/>
      <c r="G19" s="71"/>
    </row>
    <row r="20" spans="2:7" x14ac:dyDescent="0.25">
      <c r="B20" s="140" t="s">
        <v>26</v>
      </c>
      <c r="C20" s="141"/>
      <c r="D20" s="141"/>
      <c r="E20" s="141"/>
      <c r="F20" s="142"/>
      <c r="G20" s="72">
        <f>SUM(G6:G19)</f>
        <v>0</v>
      </c>
    </row>
  </sheetData>
  <autoFilter ref="B7:G19" xr:uid="{D22497C0-5A93-4B65-8542-C37C29393912}"/>
  <mergeCells count="1">
    <mergeCell ref="B20:F20"/>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B50F-C1EE-41CD-BDE6-EC88D4121A0D}">
  <dimension ref="B1:H53"/>
  <sheetViews>
    <sheetView showGridLines="0" view="pageLayout" topLeftCell="A32" zoomScaleNormal="85" zoomScaleSheetLayoutView="80" workbookViewId="0">
      <selection activeCell="C14" sqref="C14"/>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2.6</v>
      </c>
      <c r="C4" s="11" t="s">
        <v>62</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5"/>
      <c r="E7" s="80"/>
      <c r="F7" s="64"/>
      <c r="G7" s="65"/>
      <c r="H7" s="7"/>
    </row>
    <row r="8" spans="2:8" hidden="1" x14ac:dyDescent="0.25">
      <c r="B8" s="81"/>
      <c r="C8" s="82"/>
      <c r="D8" s="106"/>
      <c r="E8" s="83"/>
      <c r="F8" s="64"/>
      <c r="G8" s="65" t="str">
        <f t="shared" ref="G8:G52" si="0">IFERROR(IF(D8="","",F8*D8),0)</f>
        <v/>
      </c>
      <c r="H8" s="7"/>
    </row>
    <row r="9" spans="2:8" s="90" customFormat="1" ht="13.5" x14ac:dyDescent="0.25">
      <c r="B9" s="91"/>
      <c r="C9" s="93" t="s">
        <v>40</v>
      </c>
      <c r="D9" s="107"/>
      <c r="E9" s="86"/>
      <c r="F9" s="87"/>
      <c r="G9" s="88" t="str">
        <f t="shared" si="0"/>
        <v/>
      </c>
      <c r="H9" s="89"/>
    </row>
    <row r="10" spans="2:8" s="90" customFormat="1" ht="27" x14ac:dyDescent="0.25">
      <c r="B10" s="113"/>
      <c r="C10" s="85" t="s">
        <v>115</v>
      </c>
      <c r="D10" s="107"/>
      <c r="E10" s="86"/>
      <c r="F10" s="87"/>
      <c r="G10" s="88" t="str">
        <f t="shared" si="0"/>
        <v/>
      </c>
      <c r="H10" s="89"/>
    </row>
    <row r="11" spans="2:8" s="90" customFormat="1" ht="13.5" x14ac:dyDescent="0.25">
      <c r="B11" s="113" t="s">
        <v>72</v>
      </c>
      <c r="C11" s="92" t="s">
        <v>41</v>
      </c>
      <c r="D11" s="107">
        <v>1</v>
      </c>
      <c r="E11" s="86" t="s">
        <v>28</v>
      </c>
      <c r="F11" s="87"/>
      <c r="G11" s="88">
        <f t="shared" si="0"/>
        <v>0</v>
      </c>
      <c r="H11" s="89"/>
    </row>
    <row r="12" spans="2:8" s="90" customFormat="1" ht="27" x14ac:dyDescent="0.25">
      <c r="B12" s="113" t="s">
        <v>56</v>
      </c>
      <c r="C12" s="92" t="s">
        <v>42</v>
      </c>
      <c r="D12" s="107">
        <v>1</v>
      </c>
      <c r="E12" s="86" t="s">
        <v>28</v>
      </c>
      <c r="F12" s="87"/>
      <c r="G12" s="88">
        <f t="shared" si="0"/>
        <v>0</v>
      </c>
      <c r="H12" s="89"/>
    </row>
    <row r="13" spans="2:8" s="90" customFormat="1" ht="13.5" x14ac:dyDescent="0.25">
      <c r="B13" s="113" t="s">
        <v>57</v>
      </c>
      <c r="C13" s="92" t="s">
        <v>43</v>
      </c>
      <c r="D13" s="107">
        <v>1</v>
      </c>
      <c r="E13" s="86" t="s">
        <v>28</v>
      </c>
      <c r="F13" s="87"/>
      <c r="G13" s="88">
        <f t="shared" si="0"/>
        <v>0</v>
      </c>
      <c r="H13" s="89"/>
    </row>
    <row r="14" spans="2:8" s="90" customFormat="1" ht="27" x14ac:dyDescent="0.25">
      <c r="B14" s="113" t="s">
        <v>58</v>
      </c>
      <c r="C14" s="92" t="s">
        <v>44</v>
      </c>
      <c r="D14" s="107">
        <v>1</v>
      </c>
      <c r="E14" s="86" t="s">
        <v>28</v>
      </c>
      <c r="F14" s="87"/>
      <c r="G14" s="88">
        <f t="shared" si="0"/>
        <v>0</v>
      </c>
      <c r="H14" s="89"/>
    </row>
    <row r="15" spans="2:8" s="90" customFormat="1" ht="27" x14ac:dyDescent="0.25">
      <c r="B15" s="113" t="s">
        <v>59</v>
      </c>
      <c r="C15" s="92" t="s">
        <v>45</v>
      </c>
      <c r="D15" s="107">
        <v>1</v>
      </c>
      <c r="E15" s="86" t="s">
        <v>28</v>
      </c>
      <c r="F15" s="87"/>
      <c r="G15" s="88">
        <f t="shared" si="0"/>
        <v>0</v>
      </c>
      <c r="H15" s="89"/>
    </row>
    <row r="16" spans="2:8" s="90" customFormat="1" ht="27" x14ac:dyDescent="0.25">
      <c r="B16" s="113" t="s">
        <v>60</v>
      </c>
      <c r="C16" s="92" t="s">
        <v>46</v>
      </c>
      <c r="D16" s="107">
        <v>1</v>
      </c>
      <c r="E16" s="86" t="s">
        <v>28</v>
      </c>
      <c r="F16" s="87"/>
      <c r="G16" s="88">
        <f t="shared" si="0"/>
        <v>0</v>
      </c>
      <c r="H16" s="89"/>
    </row>
    <row r="17" spans="2:8" s="90" customFormat="1" ht="27" x14ac:dyDescent="0.25">
      <c r="B17" s="113" t="s">
        <v>61</v>
      </c>
      <c r="C17" s="92" t="s">
        <v>47</v>
      </c>
      <c r="D17" s="107">
        <v>1</v>
      </c>
      <c r="E17" s="86" t="s">
        <v>28</v>
      </c>
      <c r="F17" s="87"/>
      <c r="G17" s="88">
        <f t="shared" si="0"/>
        <v>0</v>
      </c>
      <c r="H17" s="89"/>
    </row>
    <row r="18" spans="2:8" s="90" customFormat="1" ht="27" x14ac:dyDescent="0.25">
      <c r="B18" s="113" t="s">
        <v>73</v>
      </c>
      <c r="C18" s="92" t="s">
        <v>48</v>
      </c>
      <c r="D18" s="107">
        <v>1</v>
      </c>
      <c r="E18" s="86" t="s">
        <v>28</v>
      </c>
      <c r="F18" s="87"/>
      <c r="G18" s="88">
        <f t="shared" si="0"/>
        <v>0</v>
      </c>
      <c r="H18" s="89"/>
    </row>
    <row r="19" spans="2:8" s="90" customFormat="1" ht="27" x14ac:dyDescent="0.25">
      <c r="B19" s="113" t="s">
        <v>74</v>
      </c>
      <c r="C19" s="92" t="s">
        <v>49</v>
      </c>
      <c r="D19" s="107">
        <v>1</v>
      </c>
      <c r="E19" s="86" t="s">
        <v>28</v>
      </c>
      <c r="F19" s="87"/>
      <c r="G19" s="88">
        <f t="shared" si="0"/>
        <v>0</v>
      </c>
      <c r="H19" s="89"/>
    </row>
    <row r="20" spans="2:8" s="90" customFormat="1" ht="13.5" x14ac:dyDescent="0.25">
      <c r="B20" s="113" t="s">
        <v>75</v>
      </c>
      <c r="C20" s="92" t="s">
        <v>50</v>
      </c>
      <c r="D20" s="107">
        <v>1</v>
      </c>
      <c r="E20" s="86" t="s">
        <v>28</v>
      </c>
      <c r="F20" s="87"/>
      <c r="G20" s="88">
        <f t="shared" si="0"/>
        <v>0</v>
      </c>
      <c r="H20" s="89"/>
    </row>
    <row r="21" spans="2:8" s="90" customFormat="1" ht="27" x14ac:dyDescent="0.25">
      <c r="B21" s="113" t="s">
        <v>76</v>
      </c>
      <c r="C21" s="92" t="s">
        <v>51</v>
      </c>
      <c r="D21" s="107">
        <v>1</v>
      </c>
      <c r="E21" s="86" t="s">
        <v>28</v>
      </c>
      <c r="F21" s="87"/>
      <c r="G21" s="88">
        <f t="shared" si="0"/>
        <v>0</v>
      </c>
      <c r="H21" s="89"/>
    </row>
    <row r="22" spans="2:8" s="90" customFormat="1" ht="27" x14ac:dyDescent="0.25">
      <c r="B22" s="113" t="s">
        <v>77</v>
      </c>
      <c r="C22" s="92" t="s">
        <v>52</v>
      </c>
      <c r="D22" s="107">
        <v>1</v>
      </c>
      <c r="E22" s="86" t="s">
        <v>28</v>
      </c>
      <c r="F22" s="87"/>
      <c r="G22" s="88">
        <f t="shared" si="0"/>
        <v>0</v>
      </c>
      <c r="H22" s="89"/>
    </row>
    <row r="23" spans="2:8" s="90" customFormat="1" ht="13.5" x14ac:dyDescent="0.25">
      <c r="B23" s="113" t="s">
        <v>78</v>
      </c>
      <c r="C23" s="85" t="s">
        <v>64</v>
      </c>
      <c r="D23" s="107">
        <f>2*((8+1.74+1.6+1.6)+(2.1*11))</f>
        <v>72.08</v>
      </c>
      <c r="E23" s="86" t="s">
        <v>29</v>
      </c>
      <c r="F23" s="87"/>
      <c r="G23" s="88">
        <f t="shared" si="0"/>
        <v>0</v>
      </c>
      <c r="H23" s="89"/>
    </row>
    <row r="24" spans="2:8" s="90" customFormat="1" ht="13.5" x14ac:dyDescent="0.25">
      <c r="B24" s="113" t="s">
        <v>79</v>
      </c>
      <c r="C24" s="85" t="s">
        <v>65</v>
      </c>
      <c r="D24" s="107">
        <f>123-8</f>
        <v>115</v>
      </c>
      <c r="E24" s="86" t="s">
        <v>29</v>
      </c>
      <c r="F24" s="87"/>
      <c r="G24" s="88">
        <f t="shared" si="0"/>
        <v>0</v>
      </c>
      <c r="H24" s="89"/>
    </row>
    <row r="25" spans="2:8" s="90" customFormat="1" ht="13.5" x14ac:dyDescent="0.25">
      <c r="B25" s="113" t="s">
        <v>80</v>
      </c>
      <c r="C25" s="85" t="s">
        <v>66</v>
      </c>
      <c r="D25" s="107">
        <v>25</v>
      </c>
      <c r="E25" s="86" t="s">
        <v>29</v>
      </c>
      <c r="F25" s="87"/>
      <c r="G25" s="88">
        <f t="shared" si="0"/>
        <v>0</v>
      </c>
      <c r="H25" s="89"/>
    </row>
    <row r="26" spans="2:8" s="90" customFormat="1" ht="13.5" x14ac:dyDescent="0.25">
      <c r="B26" s="113" t="s">
        <v>81</v>
      </c>
      <c r="C26" s="85" t="s">
        <v>53</v>
      </c>
      <c r="D26" s="107">
        <v>32</v>
      </c>
      <c r="E26" s="86" t="s">
        <v>29</v>
      </c>
      <c r="F26" s="87"/>
      <c r="G26" s="88">
        <f t="shared" si="0"/>
        <v>0</v>
      </c>
      <c r="H26" s="89"/>
    </row>
    <row r="27" spans="2:8" s="90" customFormat="1" ht="13.5" x14ac:dyDescent="0.25">
      <c r="B27" s="113"/>
      <c r="C27" s="85"/>
      <c r="D27" s="107"/>
      <c r="E27" s="86"/>
      <c r="F27" s="87"/>
      <c r="G27" s="88" t="str">
        <f t="shared" si="0"/>
        <v/>
      </c>
      <c r="H27" s="89"/>
    </row>
    <row r="28" spans="2:8" s="90" customFormat="1" ht="13.5" x14ac:dyDescent="0.25">
      <c r="B28" s="113"/>
      <c r="C28" s="93" t="s">
        <v>93</v>
      </c>
      <c r="D28" s="107"/>
      <c r="E28" s="86"/>
      <c r="F28" s="87"/>
      <c r="G28" s="88" t="str">
        <f t="shared" si="0"/>
        <v/>
      </c>
      <c r="H28" s="89"/>
    </row>
    <row r="29" spans="2:8" s="90" customFormat="1" ht="67.5" x14ac:dyDescent="0.25">
      <c r="B29" s="113" t="s">
        <v>82</v>
      </c>
      <c r="C29" s="85" t="s">
        <v>94</v>
      </c>
      <c r="D29" s="107">
        <v>192</v>
      </c>
      <c r="E29" s="86" t="s">
        <v>27</v>
      </c>
      <c r="F29" s="87"/>
      <c r="G29" s="88">
        <f t="shared" si="0"/>
        <v>0</v>
      </c>
      <c r="H29" s="89"/>
    </row>
    <row r="30" spans="2:8" s="90" customFormat="1" ht="40.5" x14ac:dyDescent="0.25">
      <c r="B30" s="113" t="s">
        <v>83</v>
      </c>
      <c r="C30" s="85" t="s">
        <v>95</v>
      </c>
      <c r="D30" s="107">
        <v>20</v>
      </c>
      <c r="E30" s="86" t="s">
        <v>29</v>
      </c>
      <c r="F30" s="87"/>
      <c r="G30" s="88">
        <f t="shared" si="0"/>
        <v>0</v>
      </c>
      <c r="H30" s="89"/>
    </row>
    <row r="31" spans="2:8" s="90" customFormat="1" ht="13.5" x14ac:dyDescent="0.25">
      <c r="B31" s="113"/>
      <c r="C31" s="85"/>
      <c r="D31" s="107"/>
      <c r="E31" s="86"/>
      <c r="F31" s="87"/>
      <c r="G31" s="88" t="str">
        <f t="shared" si="0"/>
        <v/>
      </c>
      <c r="H31" s="89"/>
    </row>
    <row r="32" spans="2:8" s="90" customFormat="1" ht="13.5" x14ac:dyDescent="0.25">
      <c r="B32" s="113"/>
      <c r="C32" s="93" t="s">
        <v>32</v>
      </c>
      <c r="D32" s="107"/>
      <c r="E32" s="86"/>
      <c r="F32" s="87"/>
      <c r="G32" s="88" t="str">
        <f t="shared" si="0"/>
        <v/>
      </c>
      <c r="H32" s="89"/>
    </row>
    <row r="33" spans="2:8" s="90" customFormat="1" ht="13.5" x14ac:dyDescent="0.25">
      <c r="B33" s="113"/>
      <c r="C33" s="85" t="s">
        <v>33</v>
      </c>
      <c r="D33" s="107"/>
      <c r="E33" s="86"/>
      <c r="F33" s="87"/>
      <c r="G33" s="88" t="str">
        <f t="shared" si="0"/>
        <v/>
      </c>
      <c r="H33" s="89"/>
    </row>
    <row r="34" spans="2:8" s="90" customFormat="1" ht="13.5" x14ac:dyDescent="0.25">
      <c r="B34" s="113" t="s">
        <v>84</v>
      </c>
      <c r="C34" s="92" t="s">
        <v>34</v>
      </c>
      <c r="D34" s="107">
        <v>25</v>
      </c>
      <c r="E34" s="86" t="s">
        <v>29</v>
      </c>
      <c r="F34" s="87"/>
      <c r="G34" s="88">
        <f t="shared" si="0"/>
        <v>0</v>
      </c>
      <c r="H34" s="89"/>
    </row>
    <row r="35" spans="2:8" s="90" customFormat="1" ht="27" x14ac:dyDescent="0.25">
      <c r="B35" s="113" t="s">
        <v>85</v>
      </c>
      <c r="C35" s="92" t="s">
        <v>35</v>
      </c>
      <c r="D35" s="107">
        <v>25</v>
      </c>
      <c r="E35" s="86" t="s">
        <v>29</v>
      </c>
      <c r="F35" s="87"/>
      <c r="G35" s="88">
        <f t="shared" si="0"/>
        <v>0</v>
      </c>
      <c r="H35" s="89"/>
    </row>
    <row r="36" spans="2:8" s="90" customFormat="1" ht="13.5" x14ac:dyDescent="0.25">
      <c r="B36" s="113" t="s">
        <v>86</v>
      </c>
      <c r="C36" s="92" t="s">
        <v>36</v>
      </c>
      <c r="D36" s="107">
        <v>12.5</v>
      </c>
      <c r="E36" s="86" t="s">
        <v>29</v>
      </c>
      <c r="F36" s="87"/>
      <c r="G36" s="88">
        <f t="shared" si="0"/>
        <v>0</v>
      </c>
      <c r="H36" s="89"/>
    </row>
    <row r="37" spans="2:8" s="90" customFormat="1" ht="13.5" x14ac:dyDescent="0.25">
      <c r="B37" s="113"/>
      <c r="C37" s="85" t="s">
        <v>37</v>
      </c>
      <c r="D37" s="107"/>
      <c r="E37" s="86"/>
      <c r="F37" s="87"/>
      <c r="G37" s="88" t="str">
        <f t="shared" si="0"/>
        <v/>
      </c>
      <c r="H37" s="89"/>
    </row>
    <row r="38" spans="2:8" s="90" customFormat="1" ht="13.5" x14ac:dyDescent="0.25">
      <c r="B38" s="113" t="s">
        <v>87</v>
      </c>
      <c r="C38" s="92" t="s">
        <v>38</v>
      </c>
      <c r="D38" s="107">
        <v>39.599999999999994</v>
      </c>
      <c r="E38" s="86" t="s">
        <v>29</v>
      </c>
      <c r="F38" s="87"/>
      <c r="G38" s="88">
        <f t="shared" si="0"/>
        <v>0</v>
      </c>
      <c r="H38" s="89"/>
    </row>
    <row r="39" spans="2:8" s="90" customFormat="1" ht="13.5" x14ac:dyDescent="0.25">
      <c r="B39" s="113" t="s">
        <v>88</v>
      </c>
      <c r="C39" s="85" t="s">
        <v>31</v>
      </c>
      <c r="D39" s="107">
        <f>11+(1.7*2.4)</f>
        <v>15.08</v>
      </c>
      <c r="E39" s="86" t="s">
        <v>27</v>
      </c>
      <c r="F39" s="87"/>
      <c r="G39" s="88">
        <f t="shared" si="0"/>
        <v>0</v>
      </c>
      <c r="H39" s="89"/>
    </row>
    <row r="40" spans="2:8" s="90" customFormat="1" ht="13.5" x14ac:dyDescent="0.25">
      <c r="B40" s="84"/>
      <c r="C40" s="85"/>
      <c r="D40" s="107"/>
      <c r="E40" s="86"/>
      <c r="F40" s="87"/>
      <c r="G40" s="88" t="str">
        <f t="shared" si="0"/>
        <v/>
      </c>
      <c r="H40" s="89"/>
    </row>
    <row r="41" spans="2:8" s="90" customFormat="1" ht="13.5" x14ac:dyDescent="0.25">
      <c r="B41" s="84"/>
      <c r="C41" s="93" t="s">
        <v>92</v>
      </c>
      <c r="D41" s="107"/>
      <c r="E41" s="86"/>
      <c r="F41" s="87"/>
      <c r="G41" s="88" t="str">
        <f t="shared" si="0"/>
        <v/>
      </c>
      <c r="H41" s="89"/>
    </row>
    <row r="42" spans="2:8" s="90" customFormat="1" ht="13.5" x14ac:dyDescent="0.25">
      <c r="B42" s="113" t="s">
        <v>89</v>
      </c>
      <c r="C42" s="85" t="s">
        <v>67</v>
      </c>
      <c r="D42" s="107">
        <v>1</v>
      </c>
      <c r="E42" s="86" t="s">
        <v>39</v>
      </c>
      <c r="F42" s="87"/>
      <c r="G42" s="88">
        <f t="shared" si="0"/>
        <v>0</v>
      </c>
      <c r="H42" s="89"/>
    </row>
    <row r="43" spans="2:8" s="90" customFormat="1" ht="13.5" x14ac:dyDescent="0.25">
      <c r="B43" s="113" t="s">
        <v>90</v>
      </c>
      <c r="C43" s="85" t="s">
        <v>68</v>
      </c>
      <c r="D43" s="107">
        <v>1</v>
      </c>
      <c r="E43" s="86" t="s">
        <v>39</v>
      </c>
      <c r="F43" s="87"/>
      <c r="G43" s="88">
        <f t="shared" si="0"/>
        <v>0</v>
      </c>
      <c r="H43" s="89"/>
    </row>
    <row r="44" spans="2:8" s="90" customFormat="1" ht="13.5" x14ac:dyDescent="0.25">
      <c r="B44" s="113" t="s">
        <v>91</v>
      </c>
      <c r="C44" s="85" t="s">
        <v>69</v>
      </c>
      <c r="D44" s="107">
        <v>1</v>
      </c>
      <c r="E44" s="86" t="s">
        <v>39</v>
      </c>
      <c r="F44" s="87"/>
      <c r="G44" s="88">
        <f t="shared" si="0"/>
        <v>0</v>
      </c>
      <c r="H44" s="89"/>
    </row>
    <row r="45" spans="2:8" s="90" customFormat="1" ht="13.5" x14ac:dyDescent="0.25">
      <c r="B45" s="113" t="s">
        <v>96</v>
      </c>
      <c r="C45" s="85" t="s">
        <v>70</v>
      </c>
      <c r="D45" s="107">
        <v>1</v>
      </c>
      <c r="E45" s="86" t="s">
        <v>39</v>
      </c>
      <c r="F45" s="87"/>
      <c r="G45" s="88">
        <f t="shared" si="0"/>
        <v>0</v>
      </c>
      <c r="H45" s="89"/>
    </row>
    <row r="46" spans="2:8" s="90" customFormat="1" ht="13.5" x14ac:dyDescent="0.25">
      <c r="B46" s="113" t="s">
        <v>97</v>
      </c>
      <c r="C46" s="85" t="s">
        <v>71</v>
      </c>
      <c r="D46" s="107">
        <v>8</v>
      </c>
      <c r="E46" s="86" t="s">
        <v>28</v>
      </c>
      <c r="F46" s="87"/>
      <c r="G46" s="88">
        <f t="shared" si="0"/>
        <v>0</v>
      </c>
      <c r="H46" s="89"/>
    </row>
    <row r="47" spans="2:8" s="90" customFormat="1" ht="13.5" x14ac:dyDescent="0.25">
      <c r="B47" s="84"/>
      <c r="C47" s="85"/>
      <c r="D47" s="107"/>
      <c r="E47" s="86"/>
      <c r="F47" s="87"/>
      <c r="G47" s="88" t="str">
        <f t="shared" si="0"/>
        <v/>
      </c>
      <c r="H47" s="89"/>
    </row>
    <row r="48" spans="2:8" s="90" customFormat="1" ht="27" x14ac:dyDescent="0.25">
      <c r="B48" s="84"/>
      <c r="C48" s="93" t="s">
        <v>30</v>
      </c>
      <c r="D48" s="107"/>
      <c r="E48" s="86"/>
      <c r="F48" s="87"/>
      <c r="G48" s="88" t="str">
        <f t="shared" si="0"/>
        <v/>
      </c>
      <c r="H48" s="89"/>
    </row>
    <row r="49" spans="2:8" s="90" customFormat="1" ht="13.5" x14ac:dyDescent="0.25">
      <c r="B49" s="84"/>
      <c r="C49" s="85"/>
      <c r="D49" s="107"/>
      <c r="E49" s="86"/>
      <c r="F49" s="87"/>
      <c r="G49" s="88" t="str">
        <f t="shared" si="0"/>
        <v/>
      </c>
      <c r="H49" s="89"/>
    </row>
    <row r="50" spans="2:8" s="90" customFormat="1" ht="13.5" x14ac:dyDescent="0.25">
      <c r="B50" s="84"/>
      <c r="C50" s="85"/>
      <c r="D50" s="107"/>
      <c r="E50" s="86"/>
      <c r="F50" s="87"/>
      <c r="G50" s="88" t="str">
        <f t="shared" si="0"/>
        <v/>
      </c>
      <c r="H50" s="89"/>
    </row>
    <row r="51" spans="2:8" s="90" customFormat="1" ht="13.5" x14ac:dyDescent="0.25">
      <c r="B51" s="94"/>
      <c r="C51" s="95"/>
      <c r="D51" s="108"/>
      <c r="E51" s="96"/>
      <c r="F51" s="97"/>
      <c r="G51" s="88" t="str">
        <f t="shared" si="0"/>
        <v/>
      </c>
      <c r="H51" s="89"/>
    </row>
    <row r="52" spans="2:8" hidden="1" x14ac:dyDescent="0.25">
      <c r="B52" s="99"/>
      <c r="C52" s="100"/>
      <c r="D52" s="109"/>
      <c r="E52" s="101"/>
      <c r="F52" s="102" t="str">
        <f>IF(D52="","",#REF!*#REF!+#REF!)</f>
        <v/>
      </c>
      <c r="G52" s="103" t="str">
        <f t="shared" si="0"/>
        <v/>
      </c>
      <c r="H52" s="7"/>
    </row>
    <row r="53" spans="2:8" ht="15.75" customHeight="1" x14ac:dyDescent="0.25">
      <c r="B53" s="143" t="s">
        <v>26</v>
      </c>
      <c r="C53" s="144"/>
      <c r="D53" s="144"/>
      <c r="E53" s="144"/>
      <c r="F53" s="145"/>
      <c r="G53" s="104">
        <f>SUM(G6:G52)</f>
        <v>0</v>
      </c>
      <c r="H53" s="7"/>
    </row>
  </sheetData>
  <autoFilter ref="B7:G50" xr:uid="{70BFA5D3-F2E9-4B17-8683-15D0C8331B1D}"/>
  <mergeCells count="1">
    <mergeCell ref="B53:F53"/>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rowBreaks count="1" manualBreakCount="1">
    <brk id="31"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39"/>
  <sheetViews>
    <sheetView showGridLines="0" view="pageLayout" zoomScaleNormal="85" zoomScaleSheetLayoutView="85" workbookViewId="0">
      <selection activeCell="C24" sqref="C24"/>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63</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5"/>
      <c r="E7" s="80"/>
      <c r="F7" s="64"/>
      <c r="G7" s="65"/>
    </row>
    <row r="8" spans="2:7" s="90" customFormat="1" ht="13.5" x14ac:dyDescent="0.25">
      <c r="B8" s="84"/>
      <c r="C8" s="120"/>
      <c r="D8" s="107"/>
      <c r="E8" s="86"/>
      <c r="F8" s="87"/>
      <c r="G8" s="88" t="str">
        <f t="shared" ref="G8:G38" si="0">IFERROR(IF(D8="","",F8*D8),0)</f>
        <v/>
      </c>
    </row>
    <row r="9" spans="2:7" s="90" customFormat="1" ht="13.5" x14ac:dyDescent="0.25">
      <c r="B9" s="84"/>
      <c r="C9" s="120" t="s">
        <v>17</v>
      </c>
      <c r="D9" s="107"/>
      <c r="E9" s="86"/>
      <c r="F9" s="87"/>
      <c r="G9" s="88" t="str">
        <f t="shared" si="0"/>
        <v/>
      </c>
    </row>
    <row r="10" spans="2:7" s="90" customFormat="1" ht="13.5" x14ac:dyDescent="0.25">
      <c r="B10" s="84"/>
      <c r="C10" s="92" t="s">
        <v>111</v>
      </c>
      <c r="D10" s="107">
        <v>1</v>
      </c>
      <c r="E10" s="86" t="s">
        <v>39</v>
      </c>
      <c r="F10" s="87"/>
      <c r="G10" s="88">
        <f t="shared" si="0"/>
        <v>0</v>
      </c>
    </row>
    <row r="11" spans="2:7" s="90" customFormat="1" ht="13.5" x14ac:dyDescent="0.25">
      <c r="B11" s="84"/>
      <c r="C11" s="92" t="s">
        <v>112</v>
      </c>
      <c r="D11" s="107">
        <v>1</v>
      </c>
      <c r="E11" s="86" t="s">
        <v>39</v>
      </c>
      <c r="F11" s="87"/>
      <c r="G11" s="88">
        <f t="shared" si="0"/>
        <v>0</v>
      </c>
    </row>
    <row r="12" spans="2:7" s="90" customFormat="1" ht="13.5" x14ac:dyDescent="0.25">
      <c r="B12" s="84"/>
      <c r="C12" s="92" t="s">
        <v>113</v>
      </c>
      <c r="D12" s="107">
        <v>1</v>
      </c>
      <c r="E12" s="86" t="s">
        <v>39</v>
      </c>
      <c r="F12" s="87"/>
      <c r="G12" s="88">
        <f t="shared" si="0"/>
        <v>0</v>
      </c>
    </row>
    <row r="13" spans="2:7" s="90" customFormat="1" ht="13.5" x14ac:dyDescent="0.25">
      <c r="B13" s="84"/>
      <c r="C13" s="92" t="s">
        <v>114</v>
      </c>
      <c r="D13" s="107">
        <v>1</v>
      </c>
      <c r="E13" s="86" t="s">
        <v>39</v>
      </c>
      <c r="F13" s="87"/>
      <c r="G13" s="88">
        <f t="shared" si="0"/>
        <v>0</v>
      </c>
    </row>
    <row r="14" spans="2:7" s="90" customFormat="1" ht="13.5" x14ac:dyDescent="0.25">
      <c r="B14" s="84"/>
      <c r="C14" s="110"/>
      <c r="D14" s="107"/>
      <c r="E14" s="86"/>
      <c r="F14" s="87"/>
      <c r="G14" s="88" t="str">
        <f t="shared" si="0"/>
        <v/>
      </c>
    </row>
    <row r="15" spans="2:7" s="90" customFormat="1" ht="13.5" x14ac:dyDescent="0.25">
      <c r="B15" s="84"/>
      <c r="C15" s="110"/>
      <c r="D15" s="107"/>
      <c r="E15" s="86"/>
      <c r="F15" s="87"/>
      <c r="G15" s="88" t="str">
        <f t="shared" si="0"/>
        <v/>
      </c>
    </row>
    <row r="16" spans="2:7" s="90" customFormat="1" ht="13.5" x14ac:dyDescent="0.25">
      <c r="B16" s="84"/>
      <c r="C16" s="110"/>
      <c r="D16" s="107"/>
      <c r="E16" s="86"/>
      <c r="F16" s="87"/>
      <c r="G16" s="88" t="str">
        <f t="shared" si="0"/>
        <v/>
      </c>
    </row>
    <row r="17" spans="2:7" s="90" customFormat="1" ht="13.5" x14ac:dyDescent="0.25">
      <c r="B17" s="84"/>
      <c r="C17" s="110"/>
      <c r="D17" s="107"/>
      <c r="E17" s="86"/>
      <c r="F17" s="87"/>
      <c r="G17" s="88" t="str">
        <f t="shared" si="0"/>
        <v/>
      </c>
    </row>
    <row r="18" spans="2:7" s="90" customFormat="1" ht="13.5" x14ac:dyDescent="0.25">
      <c r="B18" s="84"/>
      <c r="C18" s="110"/>
      <c r="D18" s="107"/>
      <c r="E18" s="86"/>
      <c r="F18" s="87"/>
      <c r="G18" s="88" t="str">
        <f t="shared" si="0"/>
        <v/>
      </c>
    </row>
    <row r="19" spans="2:7" s="90" customFormat="1" ht="13.5" x14ac:dyDescent="0.25">
      <c r="B19" s="84"/>
      <c r="C19" s="110"/>
      <c r="D19" s="107"/>
      <c r="E19" s="86"/>
      <c r="F19" s="87"/>
      <c r="G19" s="88" t="str">
        <f t="shared" si="0"/>
        <v/>
      </c>
    </row>
    <row r="20" spans="2:7" s="90" customFormat="1" ht="13.5" x14ac:dyDescent="0.25">
      <c r="B20" s="84"/>
      <c r="C20" s="110"/>
      <c r="D20" s="107"/>
      <c r="E20" s="86"/>
      <c r="F20" s="87"/>
      <c r="G20" s="88" t="str">
        <f t="shared" si="0"/>
        <v/>
      </c>
    </row>
    <row r="21" spans="2:7" s="90" customFormat="1" ht="13.5" x14ac:dyDescent="0.25">
      <c r="B21" s="84"/>
      <c r="C21" s="110"/>
      <c r="D21" s="107"/>
      <c r="E21" s="86"/>
      <c r="F21" s="87"/>
      <c r="G21" s="88" t="str">
        <f t="shared" si="0"/>
        <v/>
      </c>
    </row>
    <row r="22" spans="2:7" s="90" customFormat="1" ht="13.5" x14ac:dyDescent="0.25">
      <c r="B22" s="84"/>
      <c r="C22" s="110"/>
      <c r="D22" s="107"/>
      <c r="E22" s="86"/>
      <c r="F22" s="87"/>
      <c r="G22" s="88" t="str">
        <f t="shared" si="0"/>
        <v/>
      </c>
    </row>
    <row r="23" spans="2:7" s="90" customFormat="1" ht="13.5" x14ac:dyDescent="0.25">
      <c r="B23" s="84"/>
      <c r="C23" s="110"/>
      <c r="D23" s="107"/>
      <c r="E23" s="86"/>
      <c r="F23" s="87"/>
      <c r="G23" s="88" t="str">
        <f t="shared" si="0"/>
        <v/>
      </c>
    </row>
    <row r="24" spans="2:7" s="90" customFormat="1" ht="13.5" x14ac:dyDescent="0.25">
      <c r="B24" s="84"/>
      <c r="C24" s="110"/>
      <c r="D24" s="107"/>
      <c r="E24" s="86"/>
      <c r="F24" s="87"/>
      <c r="G24" s="88" t="str">
        <f t="shared" si="0"/>
        <v/>
      </c>
    </row>
    <row r="25" spans="2:7" s="90" customFormat="1" ht="13.5" x14ac:dyDescent="0.25">
      <c r="B25" s="84"/>
      <c r="C25" s="110"/>
      <c r="D25" s="107"/>
      <c r="E25" s="86"/>
      <c r="F25" s="87"/>
      <c r="G25" s="88" t="str">
        <f t="shared" si="0"/>
        <v/>
      </c>
    </row>
    <row r="26" spans="2:7" s="90" customFormat="1" ht="13.5" x14ac:dyDescent="0.25">
      <c r="B26" s="84"/>
      <c r="C26" s="110"/>
      <c r="D26" s="107"/>
      <c r="E26" s="86"/>
      <c r="F26" s="87"/>
      <c r="G26" s="88" t="str">
        <f t="shared" si="0"/>
        <v/>
      </c>
    </row>
    <row r="27" spans="2:7" s="90" customFormat="1" ht="13.5" x14ac:dyDescent="0.25">
      <c r="B27" s="84"/>
      <c r="C27" s="110"/>
      <c r="D27" s="107"/>
      <c r="E27" s="86"/>
      <c r="F27" s="87"/>
      <c r="G27" s="88" t="str">
        <f t="shared" si="0"/>
        <v/>
      </c>
    </row>
    <row r="28" spans="2:7" s="90" customFormat="1" ht="13.5" x14ac:dyDescent="0.25">
      <c r="B28" s="84"/>
      <c r="C28" s="110"/>
      <c r="D28" s="107"/>
      <c r="E28" s="86"/>
      <c r="F28" s="87"/>
      <c r="G28" s="88" t="str">
        <f t="shared" si="0"/>
        <v/>
      </c>
    </row>
    <row r="29" spans="2:7" s="90" customFormat="1" ht="13.5" x14ac:dyDescent="0.25">
      <c r="B29" s="84"/>
      <c r="C29" s="110"/>
      <c r="D29" s="107"/>
      <c r="E29" s="86"/>
      <c r="F29" s="87"/>
      <c r="G29" s="88" t="str">
        <f t="shared" si="0"/>
        <v/>
      </c>
    </row>
    <row r="30" spans="2:7" s="90" customFormat="1" ht="13.5" x14ac:dyDescent="0.25">
      <c r="B30" s="84"/>
      <c r="C30" s="110"/>
      <c r="D30" s="107"/>
      <c r="E30" s="86"/>
      <c r="F30" s="87"/>
      <c r="G30" s="88" t="str">
        <f t="shared" si="0"/>
        <v/>
      </c>
    </row>
    <row r="31" spans="2:7" s="90" customFormat="1" ht="13.5" x14ac:dyDescent="0.25">
      <c r="B31" s="84"/>
      <c r="C31" s="110"/>
      <c r="D31" s="107"/>
      <c r="E31" s="86"/>
      <c r="F31" s="87"/>
      <c r="G31" s="88" t="str">
        <f t="shared" si="0"/>
        <v/>
      </c>
    </row>
    <row r="32" spans="2:7" s="90" customFormat="1" ht="13.5" x14ac:dyDescent="0.25">
      <c r="B32" s="84"/>
      <c r="C32" s="110"/>
      <c r="D32" s="107"/>
      <c r="E32" s="86"/>
      <c r="F32" s="87"/>
      <c r="G32" s="88" t="str">
        <f t="shared" si="0"/>
        <v/>
      </c>
    </row>
    <row r="33" spans="2:7" s="90" customFormat="1" ht="13.5" x14ac:dyDescent="0.25">
      <c r="B33" s="84"/>
      <c r="C33" s="110"/>
      <c r="D33" s="107"/>
      <c r="E33" s="86"/>
      <c r="F33" s="87"/>
      <c r="G33" s="88" t="str">
        <f t="shared" si="0"/>
        <v/>
      </c>
    </row>
    <row r="34" spans="2:7" s="90" customFormat="1" ht="13.5" x14ac:dyDescent="0.25">
      <c r="B34" s="84"/>
      <c r="C34" s="110"/>
      <c r="D34" s="107"/>
      <c r="E34" s="86"/>
      <c r="F34" s="87"/>
      <c r="G34" s="88" t="str">
        <f t="shared" si="0"/>
        <v/>
      </c>
    </row>
    <row r="35" spans="2:7" s="90" customFormat="1" ht="13.5" x14ac:dyDescent="0.25">
      <c r="B35" s="84"/>
      <c r="C35" s="110"/>
      <c r="D35" s="107"/>
      <c r="E35" s="86"/>
      <c r="F35" s="87"/>
      <c r="G35" s="88" t="str">
        <f t="shared" si="0"/>
        <v/>
      </c>
    </row>
    <row r="36" spans="2:7" s="90" customFormat="1" ht="13.5" x14ac:dyDescent="0.25">
      <c r="B36" s="84"/>
      <c r="C36" s="110"/>
      <c r="D36" s="107"/>
      <c r="E36" s="86"/>
      <c r="F36" s="87"/>
      <c r="G36" s="88" t="str">
        <f t="shared" si="0"/>
        <v/>
      </c>
    </row>
    <row r="37" spans="2:7" s="90" customFormat="1" ht="13.5" x14ac:dyDescent="0.25">
      <c r="B37" s="94"/>
      <c r="C37" s="95"/>
      <c r="D37" s="108"/>
      <c r="E37" s="96"/>
      <c r="F37" s="97"/>
      <c r="G37" s="98" t="str">
        <f t="shared" si="0"/>
        <v/>
      </c>
    </row>
    <row r="38" spans="2:7" hidden="1" x14ac:dyDescent="0.25">
      <c r="B38" s="99"/>
      <c r="C38" s="100"/>
      <c r="D38" s="109"/>
      <c r="E38" s="101"/>
      <c r="F38" s="102" t="str">
        <f>IF(D38="","",#REF!*#REF!+#REF!)</f>
        <v/>
      </c>
      <c r="G38" s="103" t="str">
        <f t="shared" si="0"/>
        <v/>
      </c>
    </row>
    <row r="39" spans="2:7" ht="15.75" customHeight="1" x14ac:dyDescent="0.25">
      <c r="B39" s="143" t="s">
        <v>26</v>
      </c>
      <c r="C39" s="144"/>
      <c r="D39" s="144"/>
      <c r="E39" s="144"/>
      <c r="F39" s="145"/>
      <c r="G39" s="104">
        <f>SUM(G7:G38)</f>
        <v>0</v>
      </c>
    </row>
  </sheetData>
  <autoFilter ref="B7:G14" xr:uid="{70BFA5D3-F2E9-4B17-8683-15D0C8331B1D}"/>
  <mergeCells count="1">
    <mergeCell ref="B39:F39"/>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1" t="s">
        <v>54</v>
      </c>
    </row>
    <row r="24" spans="2:2" x14ac:dyDescent="0.25">
      <c r="B24" s="112" t="s">
        <v>55</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E6FE29-3818-49A3-9D04-B0E35341BA9C}"/>
</file>

<file path=customXml/itemProps2.xml><?xml version="1.0" encoding="utf-8"?>
<ds:datastoreItem xmlns:ds="http://schemas.openxmlformats.org/officeDocument/2006/customXml" ds:itemID="{8191A49E-7792-499B-8900-FBCAD70127BA}"/>
</file>

<file path=customXml/itemProps3.xml><?xml version="1.0" encoding="utf-8"?>
<ds:datastoreItem xmlns:ds="http://schemas.openxmlformats.org/officeDocument/2006/customXml" ds:itemID="{183B2ECD-56CF-46CF-9148-4E6DC4CC62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(6)</vt:lpstr>
      <vt:lpstr>Prov Sums</vt:lpstr>
      <vt:lpstr>Thank you</vt:lpstr>
      <vt:lpstr>job_no</vt:lpstr>
      <vt:lpstr>Title!jobno</vt:lpstr>
      <vt:lpstr>jobno.</vt:lpstr>
      <vt:lpstr>CSA!Print_Area</vt:lpstr>
      <vt:lpstr>Prelims!Print_Area</vt:lpstr>
      <vt:lpstr>'Prov Sums'!Print_Area</vt:lpstr>
      <vt:lpstr>'SOW (6)'!Print_Area</vt:lpstr>
      <vt:lpstr>'Prov Sums'!Print_Titles</vt:lpstr>
      <vt:lpstr>Qualifications!Print_Titles</vt:lpstr>
      <vt:lpstr>'SOW (6)'!Print_Titles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2025-07-31T12:56:30Z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