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1; Enabling Works/"/>
    </mc:Choice>
  </mc:AlternateContent>
  <xr:revisionPtr revIDLastSave="507" documentId="8_{F2BFD6F2-B67A-479D-B764-8590E009DE45}" xr6:coauthVersionLast="47" xr6:coauthVersionMax="47" xr10:uidLastSave="{6CBEF94E-ACD3-496C-A759-3B0102623177}"/>
  <bookViews>
    <workbookView xWindow="9495" yWindow="0" windowWidth="19410" windowHeight="15585" tabRatio="866" xr2:uid="{34DA5650-171D-4B3A-A96B-7AE98EC62B82}"/>
  </bookViews>
  <sheets>
    <sheet name="Title" sheetId="1" r:id="rId1"/>
    <sheet name="Qualifications" sheetId="21" r:id="rId2"/>
    <sheet name="CSA" sheetId="2" r:id="rId3"/>
    <sheet name="Prelims" sheetId="3" r:id="rId4"/>
    <sheet name="Fees" sheetId="4" r:id="rId5"/>
    <sheet name="SOW (1)" sheetId="5" r:id="rId6"/>
    <sheet name="SOW (2)" sheetId="6" r:id="rId7"/>
    <sheet name="SOW (13)" sheetId="15" r:id="rId8"/>
    <sheet name="Prov Sums" sheetId="17" r:id="rId9"/>
    <sheet name="Thank you" sheetId="16" r:id="rId10"/>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4" hidden="1">Fees!$B$7:$G$15</definedName>
    <definedName name="_xlnm._FilterDatabase" localSheetId="3" hidden="1">Prelims!$B$7:$G$24</definedName>
    <definedName name="_xlnm._FilterDatabase" localSheetId="8" hidden="1">'Prov Sums'!$B$7:$G$16</definedName>
    <definedName name="_xlnm._FilterDatabase" localSheetId="5" hidden="1">'SOW (1)'!$B$7:$G$42</definedName>
    <definedName name="_xlnm._FilterDatabase" localSheetId="7" hidden="1">'SOW (13)'!$B$7:$G$42</definedName>
    <definedName name="_xlnm._FilterDatabase" localSheetId="6" hidden="1">'SOW (2)'!$B$7:$G$45</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8"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8"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8"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8"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8"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8"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8"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8"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8">#REF!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CSA!$A$1:$D$25</definedName>
    <definedName name="_xlnm.Print_Area" localSheetId="4">Fees!$A$1:$G$22</definedName>
    <definedName name="_xlnm.Print_Area" localSheetId="3">Prelims!$A$1:$G$25</definedName>
    <definedName name="_xlnm.Print_Area" localSheetId="8">'Prov Sums'!$A$1:$G$43</definedName>
    <definedName name="_xlnm.Print_Area" localSheetId="5">'SOW (1)'!$A$1:$G$44</definedName>
    <definedName name="_xlnm.Print_Area" localSheetId="7">'SOW (13)'!$A$1:$G$45</definedName>
    <definedName name="_xlnm.Print_Area" localSheetId="6">'SOW (2)'!$A$1:$G$48</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8">'Prov Sums'!$1:$7</definedName>
    <definedName name="_xlnm.Print_Titles" localSheetId="1">Qualifications!$1:$7</definedName>
    <definedName name="_xlnm.Print_Titles" localSheetId="5">'SOW (1)'!$1:$7</definedName>
    <definedName name="_xlnm.Print_Titles" localSheetId="7">'SOW (13)'!$1:$7</definedName>
    <definedName name="_xlnm.Print_Titles" localSheetId="6">'SOW (2)'!$1:$7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8">#REF!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8"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8"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8"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8">#REF!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8"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8"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8"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8"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8"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8"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8"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8"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8"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8"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7" i="2"/>
  <c r="G19" i="3"/>
  <c r="G20" i="3"/>
  <c r="G21" i="3"/>
  <c r="B14" i="21"/>
  <c r="B15" i="21" s="1"/>
  <c r="B16" i="21" s="1"/>
  <c r="B17" i="21" s="1"/>
  <c r="B18" i="21" s="1"/>
  <c r="B19" i="21" s="1"/>
  <c r="B20" i="21" s="1"/>
  <c r="B21" i="21" s="1"/>
  <c r="B23" i="21" s="1"/>
  <c r="B24" i="21" s="1"/>
  <c r="B25" i="21" s="1"/>
  <c r="B26" i="21" s="1"/>
  <c r="B27" i="21" s="1"/>
  <c r="B31" i="21" s="1"/>
  <c r="B32" i="21" s="1"/>
  <c r="B33" i="21" s="1"/>
  <c r="B34" i="21" s="1"/>
  <c r="B35" i="21" s="1"/>
  <c r="C21" i="2" l="1"/>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F42" i="17"/>
  <c r="G42" i="17"/>
  <c r="G43" i="17" l="1"/>
  <c r="D21" i="2" s="1"/>
  <c r="G44" i="15" l="1"/>
  <c r="F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2" i="15"/>
  <c r="G10" i="15"/>
  <c r="G8" i="15"/>
  <c r="C4" i="15"/>
  <c r="B2" i="15"/>
  <c r="B1" i="15"/>
  <c r="G47" i="6"/>
  <c r="F47" i="6"/>
  <c r="G46" i="6"/>
  <c r="F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D10" i="6"/>
  <c r="G8" i="6"/>
  <c r="C4" i="6"/>
  <c r="B2" i="6"/>
  <c r="B1" i="6"/>
  <c r="G43" i="5"/>
  <c r="F43" i="5"/>
  <c r="G42" i="5"/>
  <c r="G41" i="5"/>
  <c r="G40" i="5"/>
  <c r="G29" i="5"/>
  <c r="G24" i="5"/>
  <c r="G20" i="5"/>
  <c r="D17" i="5"/>
  <c r="G14" i="5"/>
  <c r="G8" i="5"/>
  <c r="F8" i="5"/>
  <c r="C4" i="5"/>
  <c r="B2" i="5"/>
  <c r="B1" i="5"/>
  <c r="F21" i="4"/>
  <c r="G20" i="4"/>
  <c r="G19" i="4"/>
  <c r="G18" i="4"/>
  <c r="G17" i="4"/>
  <c r="G16" i="4"/>
  <c r="G15" i="4"/>
  <c r="G14" i="4"/>
  <c r="G13" i="4"/>
  <c r="G12" i="4"/>
  <c r="G11" i="4"/>
  <c r="G10" i="4"/>
  <c r="G9" i="4"/>
  <c r="G8" i="4"/>
  <c r="B2" i="4"/>
  <c r="B1" i="4"/>
  <c r="B2" i="3"/>
  <c r="B1" i="3"/>
  <c r="D23" i="2"/>
  <c r="C10" i="2"/>
  <c r="C9" i="2"/>
  <c r="B2" i="2"/>
  <c r="B1" i="2"/>
  <c r="B6" i="1"/>
  <c r="G22" i="4" l="1"/>
  <c r="D10" i="2" s="1"/>
  <c r="G12" i="3"/>
  <c r="G22" i="5"/>
  <c r="G14" i="3"/>
  <c r="G11" i="6"/>
  <c r="G9" i="6"/>
  <c r="G18" i="3"/>
  <c r="G13" i="3"/>
  <c r="G17" i="3"/>
  <c r="G17" i="5"/>
  <c r="G23" i="5" l="1"/>
  <c r="G13" i="5"/>
  <c r="G9" i="15"/>
  <c r="G25" i="5"/>
  <c r="G11" i="5"/>
  <c r="G27" i="5"/>
  <c r="G10" i="5"/>
  <c r="G10" i="6"/>
  <c r="G48" i="6" s="1"/>
  <c r="G11" i="3"/>
  <c r="G26" i="5"/>
  <c r="G30" i="5"/>
  <c r="G31" i="5"/>
  <c r="G33" i="5"/>
  <c r="G32" i="5"/>
  <c r="G18" i="5"/>
  <c r="G12" i="5"/>
  <c r="G36" i="5"/>
  <c r="G35" i="5"/>
  <c r="G9" i="5"/>
  <c r="G38" i="5"/>
  <c r="G37" i="5"/>
  <c r="G28" i="5"/>
  <c r="G15" i="5"/>
  <c r="G11" i="15"/>
  <c r="G34" i="5"/>
  <c r="G16" i="5"/>
  <c r="G13" i="15"/>
  <c r="G19" i="5"/>
  <c r="G21" i="5"/>
  <c r="G15" i="3"/>
  <c r="G25" i="3" l="1"/>
  <c r="D9" i="2" s="1"/>
  <c r="D12" i="2" s="1"/>
  <c r="G45" i="15"/>
  <c r="G44" i="5"/>
  <c r="D15" i="2" s="1"/>
  <c r="D19" i="2" l="1"/>
  <c r="D25" i="2" l="1"/>
</calcChain>
</file>

<file path=xl/sharedStrings.xml><?xml version="1.0" encoding="utf-8"?>
<sst xmlns="http://schemas.openxmlformats.org/spreadsheetml/2006/main" count="239" uniqueCount="152">
  <si>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</si>
  <si>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</si>
  <si>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</si>
  <si>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</si>
  <si>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</si>
  <si>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</si>
  <si>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</si>
  <si>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</si>
  <si>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</si>
  <si>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</si>
  <si>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</si>
  <si>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</si>
  <si>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</si>
  <si>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</si>
  <si>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</si>
  <si>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</si>
  <si>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</si>
  <si>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Enabling Works</t>
  </si>
  <si>
    <t>BWIC</t>
  </si>
  <si>
    <t>Measured Works Sub-total</t>
  </si>
  <si>
    <t>Provisional Sums Sub-total</t>
  </si>
  <si>
    <t>TOTAL - Tender Sum c/f to Form of Tender - exc. VAT</t>
  </si>
  <si>
    <t>Preliminaries / General Conditions</t>
  </si>
  <si>
    <t>Qty</t>
  </si>
  <si>
    <t>Unit</t>
  </si>
  <si>
    <t>Rate</t>
  </si>
  <si>
    <t>Total (£)</t>
  </si>
  <si>
    <t>Management and staff</t>
  </si>
  <si>
    <t>item</t>
  </si>
  <si>
    <t>1.1.2</t>
  </si>
  <si>
    <t>General Labour</t>
  </si>
  <si>
    <t>1.1.3</t>
  </si>
  <si>
    <t>1.1.4</t>
  </si>
  <si>
    <t>1.1.5</t>
  </si>
  <si>
    <t>1.1.6</t>
  </si>
  <si>
    <t>Safety, fire, and environmental protection</t>
  </si>
  <si>
    <t>1.1.7</t>
  </si>
  <si>
    <t>1.1.8</t>
  </si>
  <si>
    <t>Other (Contractor to state)</t>
  </si>
  <si>
    <t>To Collection</t>
  </si>
  <si>
    <t>Fees</t>
  </si>
  <si>
    <t>Remove existing fitted furniture throughout</t>
  </si>
  <si>
    <t>Remove existing floor finishes throughout</t>
  </si>
  <si>
    <t>m2</t>
  </si>
  <si>
    <t>Remove existing doors, frames &amp; architraves; As per plan</t>
  </si>
  <si>
    <t>no</t>
  </si>
  <si>
    <t>Remove existing chair rails throughout</t>
  </si>
  <si>
    <t>m</t>
  </si>
  <si>
    <t>Remove existing skirting boards throughout</t>
  </si>
  <si>
    <t>Remove existing ceilings throughout</t>
  </si>
  <si>
    <t>Suspended ceiling grid</t>
  </si>
  <si>
    <t>Plasterboard ceilings</t>
  </si>
  <si>
    <t>T&amp;G timber ceilings</t>
  </si>
  <si>
    <t>Remove non-loadbearing internal partitions</t>
  </si>
  <si>
    <t>Clean out &amp; jetwash existing gutters &amp; downpipes</t>
  </si>
  <si>
    <t>Form new opening in masonry walls</t>
  </si>
  <si>
    <t>D8; 1143w x 2105h</t>
  </si>
  <si>
    <t>ID3; Form new opening within masonry walls;  2105h x 1000w</t>
  </si>
  <si>
    <t>ID9; 4705w x 2430h</t>
  </si>
  <si>
    <t>Widen existing openings to doorways in masonry walls</t>
  </si>
  <si>
    <t>D1; Widen from 943 to 1147mm; Works to both sides; External masonry wall</t>
  </si>
  <si>
    <t>D5; Widen from 905 to 1147mm; Works to one side; External masonry wall</t>
  </si>
  <si>
    <t>ID8; Widen from 885 to 1000mm; Works to both sides; Internal masonry wall</t>
  </si>
  <si>
    <t>Allowance for temporary works</t>
  </si>
  <si>
    <t>Lintels to above; In accordance with Structural Engineers design</t>
  </si>
  <si>
    <t>D1; 1450mm</t>
  </si>
  <si>
    <t>D5; 1450mm</t>
  </si>
  <si>
    <t>D8; 1450mm</t>
  </si>
  <si>
    <t>ID3; 1300mm</t>
  </si>
  <si>
    <t>ID8; 1300mm</t>
  </si>
  <si>
    <t>Steel beams to ID9; In accordance with Structural Engineers design</t>
  </si>
  <si>
    <t>Padstones to above; In accordance with Structural Engineers design</t>
  </si>
  <si>
    <t>Remove glass roof to canopies; Set aside for re-use</t>
  </si>
  <si>
    <t>Clean and re-instate glass roof to canopies</t>
  </si>
  <si>
    <t>Any other works the contractor deems necessary for the Works:</t>
  </si>
  <si>
    <r>
      <t xml:space="preserve">Make good pointing to external brickwork; Rake back existing mortar and apply mortar to match existing; </t>
    </r>
    <r>
      <rPr>
        <b/>
        <sz val="10"/>
        <rFont val="Aptos"/>
        <family val="2"/>
      </rPr>
      <t>Provisional Quantity</t>
    </r>
  </si>
  <si>
    <r>
      <t xml:space="preserve">Jetwash external areas, including paving's, ramps and steps; </t>
    </r>
    <r>
      <rPr>
        <b/>
        <sz val="10"/>
        <rFont val="Aptos"/>
        <family val="2"/>
      </rPr>
      <t>Provisional Quantity</t>
    </r>
  </si>
  <si>
    <t>Psum</t>
  </si>
  <si>
    <t>BWIC with M&amp;E</t>
  </si>
  <si>
    <t>Mastic to skirtings, architraves, vanity units, kitchen worktops &amp; window cills</t>
  </si>
  <si>
    <t>Builders clean</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</si>
  <si>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</si>
  <si>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</si>
  <si>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2.2.1</t>
  </si>
  <si>
    <t>2.2.2</t>
  </si>
  <si>
    <t>2.2.3</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</si>
  <si>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</si>
  <si>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</si>
  <si>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</si>
  <si>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</si>
  <si>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</si>
  <si>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</si>
  <si>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</si>
  <si>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</si>
  <si>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</si>
  <si>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</si>
  <si>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</si>
  <si>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</si>
  <si>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</si>
  <si>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</si>
  <si>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</si>
  <si>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</si>
  <si>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</si>
  <si>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</si>
  <si>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</si>
  <si>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</si>
  <si>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</si>
  <si>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</si>
  <si>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</si>
  <si>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</si>
  <si>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</si>
  <si>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</si>
  <si>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</si>
  <si>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External Walls &amp; Roof</t>
  </si>
  <si>
    <t>Clean all elevations; External brickwork and canopies</t>
  </si>
  <si>
    <t>Survey existing roof for defects; Report to identify scope of repairs</t>
  </si>
  <si>
    <t>Provisional Sums</t>
  </si>
  <si>
    <t>2.13.2</t>
  </si>
  <si>
    <t>2.13.1</t>
  </si>
  <si>
    <t>2.13.3</t>
  </si>
  <si>
    <t>External Works</t>
  </si>
  <si>
    <t>Perennial bedding</t>
  </si>
  <si>
    <t>Electronic gate closures for garden gates; 2no adjacent to Pavillion</t>
  </si>
  <si>
    <t>Path way redressing; Extent unknown</t>
  </si>
  <si>
    <t>Replacement of litter bins with TC logo</t>
  </si>
  <si>
    <t>New signage for park with TC logo and bowls green</t>
  </si>
  <si>
    <t>Picnic benches</t>
  </si>
  <si>
    <t>1.1.1</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</si>
  <si>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</si>
  <si>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</si>
  <si>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</si>
  <si>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</si>
  <si>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</si>
  <si>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</si>
  <si>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</si>
  <si>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</si>
  <si>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</si>
  <si>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</si>
  <si>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</si>
  <si>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</si>
  <si>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</si>
  <si>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Survey and make good roof</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</si>
  <si>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</si>
  <si>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</si>
  <si>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</si>
  <si>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</si>
  <si>
    <t>weeks</t>
  </si>
  <si>
    <t>Site records; Permits etc</t>
  </si>
  <si>
    <t>Completion and post-completion requirements; O&amp;M Manual</t>
  </si>
  <si>
    <t>Hoarding; Allowance for 50m heras fencing; 1no vehicle gate and 2no pedestrian gates for duration of the Works</t>
  </si>
  <si>
    <t>Rubbish Removal; Allowance for fully enclosed 12 yard skips</t>
  </si>
  <si>
    <t>Enabling Works Contractor to be assigned as Principle Contractor for the Works; Please allow for the following items to achieve CDM compliance for 14 week duration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</si>
</sst>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6"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8"/>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
      <b/>
      <u/>
      <sz val="10"/>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rgb="FFD9D9D9"/>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75">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2" fontId="18" fillId="0" borderId="8" xfId="4" applyNumberFormat="1" applyFont="1" applyBorder="1" applyAlignment="1">
      <alignment horizontal="center" vertical="center"/>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9" fontId="12" fillId="0" borderId="0" xfId="0" applyNumberFormat="1" applyFont="1" applyAlignment="1">
      <alignment horizontal="left" indent="2"/>
    </xf>
    <xf numFmtId="0" fontId="11" fillId="0" borderId="0" xfId="0" applyFont="1"/>
    <xf numFmtId="0" fontId="21" fillId="0" borderId="0" xfId="0" applyFont="1"/>
    <xf numFmtId="43" fontId="15" fillId="2" borderId="19" xfId="1" applyFont="1" applyFill="1" applyBorder="1" applyAlignment="1">
      <alignment horizontal="center" vertical="center"/>
    </xf>
    <xf numFmtId="2" fontId="19" fillId="0" borderId="14" xfId="0" applyNumberFormat="1" applyFont="1" applyBorder="1" applyAlignment="1">
      <alignment horizontal="center" vertical="top"/>
    </xf>
    <xf numFmtId="0" fontId="18" fillId="0" borderId="15" xfId="0" applyFont="1" applyBorder="1" applyAlignment="1">
      <alignment horizontal="left" vertical="top" wrapText="1" indent="1"/>
    </xf>
    <xf numFmtId="44" fontId="18" fillId="0" borderId="26" xfId="0" applyNumberFormat="1" applyFont="1" applyBorder="1" applyAlignment="1">
      <alignment horizontal="right" vertical="top"/>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3" fontId="18" fillId="0" borderId="20" xfId="0" applyNumberFormat="1" applyFont="1" applyBorder="1" applyAlignment="1">
      <alignment horizontal="center"/>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3" fontId="18" fillId="0" borderId="6" xfId="0" applyNumberFormat="1" applyFont="1" applyBorder="1" applyAlignment="1">
      <alignment horizontal="center"/>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3" fontId="23" fillId="0" borderId="6" xfId="0" applyNumberFormat="1" applyFont="1" applyBorder="1" applyAlignment="1">
      <alignment horizontal="center"/>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2" fontId="23" fillId="0" borderId="9" xfId="0" applyNumberFormat="1" applyFont="1" applyBorder="1" applyAlignment="1">
      <alignment horizontal="center" vertical="top"/>
    </xf>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3" fontId="18" fillId="0" borderId="17" xfId="0" applyNumberFormat="1" applyFont="1" applyBorder="1" applyAlignment="1">
      <alignment horizontal="center"/>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wrapText="1"/>
    </xf>
    <xf numFmtId="165" fontId="9" fillId="0" borderId="28" xfId="0" applyNumberFormat="1" applyFont="1" applyBorder="1" applyAlignment="1">
      <alignment horizontal="center" vertical="top"/>
    </xf>
    <xf numFmtId="2" fontId="23" fillId="0" borderId="9" xfId="0" applyNumberFormat="1" applyFont="1" applyBorder="1" applyAlignment="1">
      <alignment horizontal="center" vertical="top" wrapText="1"/>
    </xf>
    <xf numFmtId="0" fontId="23" fillId="0" borderId="9" xfId="0" applyFont="1" applyBorder="1" applyAlignment="1">
      <alignment horizontal="left" vertical="top" wrapText="1" indent="1"/>
    </xf>
    <xf numFmtId="3" fontId="23" fillId="0" borderId="9" xfId="0" applyNumberFormat="1" applyFont="1" applyBorder="1" applyAlignment="1">
      <alignment horizontal="center" vertical="top"/>
    </xf>
    <xf numFmtId="0" fontId="23" fillId="0" borderId="9" xfId="0" applyFont="1" applyBorder="1" applyAlignment="1">
      <alignment horizontal="center" vertical="top"/>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3" fillId="0" borderId="20" xfId="0" applyFont="1" applyBorder="1" applyAlignment="1">
      <alignment horizontal="center" vertical="top"/>
    </xf>
    <xf numFmtId="0" fontId="23" fillId="0" borderId="6" xfId="0" applyFont="1" applyBorder="1" applyAlignment="1">
      <alignment horizontal="left" vertical="top" wrapText="1"/>
    </xf>
    <xf numFmtId="3" fontId="23" fillId="0" borderId="6" xfId="0" applyNumberFormat="1" applyFont="1" applyBorder="1" applyAlignment="1">
      <alignment horizontal="center" vertical="top"/>
    </xf>
    <xf numFmtId="0" fontId="23" fillId="0" borderId="6" xfId="0" applyFont="1" applyBorder="1" applyAlignment="1">
      <alignment horizontal="center" vertical="top"/>
    </xf>
    <xf numFmtId="43" fontId="9" fillId="0" borderId="20" xfId="1" applyFont="1" applyFill="1" applyBorder="1" applyAlignment="1">
      <alignment horizontal="right" wrapText="1"/>
    </xf>
    <xf numFmtId="43" fontId="9" fillId="3" borderId="20" xfId="1" applyFont="1" applyFill="1" applyBorder="1" applyAlignment="1">
      <alignment horizontal="right" wrapText="1"/>
    </xf>
    <xf numFmtId="0" fontId="24" fillId="0" borderId="34" xfId="0" applyFont="1" applyBorder="1" applyAlignment="1">
      <alignment horizontal="left" vertical="top" wrapText="1"/>
    </xf>
    <xf numFmtId="0" fontId="24" fillId="0" borderId="6" xfId="5" applyFont="1" applyBorder="1" applyAlignment="1">
      <alignment vertical="top" wrapText="1"/>
    </xf>
    <xf numFmtId="0" fontId="21" fillId="0" borderId="0" xfId="0" quotePrefix="1" applyFont="1" applyAlignment="1">
      <alignment horizontal="left"/>
    </xf>
    <xf numFmtId="0" fontId="30" fillId="0" borderId="0" xfId="0" applyFont="1" applyAlignment="1">
      <alignment horizontal="left" indent="2"/>
    </xf>
    <xf numFmtId="49" fontId="30" fillId="0" borderId="0" xfId="0" applyNumberFormat="1" applyFont="1" applyAlignment="1">
      <alignment horizontal="left" indent="2"/>
    </xf>
    <xf numFmtId="49" fontId="31" fillId="0" borderId="0" xfId="0" applyNumberFormat="1" applyFont="1" applyAlignment="1">
      <alignment horizontal="left"/>
    </xf>
    <xf numFmtId="0" fontId="21" fillId="0" borderId="0" xfId="0" applyFont="1" applyAlignment="1">
      <alignment horizontal="left"/>
    </xf>
    <xf numFmtId="0" fontId="18" fillId="0" borderId="0" xfId="0" applyFont="1"/>
    <xf numFmtId="0" fontId="32" fillId="2" borderId="13" xfId="0" applyFont="1" applyFill="1" applyBorder="1" applyAlignment="1">
      <alignment horizontal="left" vertical="center" wrapText="1" indent="1"/>
    </xf>
    <xf numFmtId="0" fontId="32"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5" xfId="0" applyFont="1" applyBorder="1" applyAlignment="1">
      <alignment vertical="top"/>
    </xf>
    <xf numFmtId="2" fontId="24" fillId="0" borderId="8" xfId="0" applyNumberFormat="1" applyFont="1" applyBorder="1" applyAlignment="1">
      <alignment horizontal="center" vertical="top"/>
    </xf>
    <xf numFmtId="2" fontId="33" fillId="0" borderId="36" xfId="0" applyNumberFormat="1" applyFont="1" applyBorder="1" applyAlignment="1">
      <alignment horizontal="left" vertical="top" wrapText="1"/>
    </xf>
    <xf numFmtId="2" fontId="23" fillId="0" borderId="36" xfId="0" applyNumberFormat="1" applyFont="1" applyBorder="1" applyAlignment="1">
      <alignment horizontal="left" vertical="top" wrapText="1"/>
    </xf>
    <xf numFmtId="2" fontId="24" fillId="0" borderId="36"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6" xfId="0" applyNumberFormat="1" applyFont="1" applyBorder="1" applyAlignment="1">
      <alignment horizontal="left" vertical="top" wrapText="1" indent="1"/>
    </xf>
    <xf numFmtId="2" fontId="34" fillId="0" borderId="36"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xf numFmtId="2" fontId="23" fillId="0" borderId="6" xfId="0" applyNumberFormat="1" applyFont="1" applyBorder="1" applyAlignment="1">
      <alignment horizontal="center" vertical="top"/>
    </xf>
    <xf numFmtId="0" fontId="23" fillId="0" borderId="6" xfId="0" applyFont="1" applyBorder="1" applyAlignment="1">
      <alignment horizontal="left" vertical="top" wrapText="1" indent="1"/>
    </xf>
    <xf numFmtId="43" fontId="9" fillId="0" borderId="6" xfId="1" applyFont="1" applyFill="1" applyBorder="1" applyAlignment="1">
      <alignment horizontal="right" wrapText="1"/>
    </xf>
    <xf numFmtId="43" fontId="9" fillId="3" borderId="6" xfId="1" applyFont="1" applyFill="1" applyBorder="1" applyAlignment="1">
      <alignment horizontal="right" wrapText="1"/>
    </xf>
    <xf numFmtId="0" fontId="35" fillId="0" borderId="6" xfId="0" applyFont="1" applyBorder="1" applyAlignment="1">
      <alignment horizontal="left" vertical="top" wrapText="1" inden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2" name="Picture 1">
          <a:extLst>
            <a:ext uri="{FF2B5EF4-FFF2-40B4-BE49-F238E27FC236}">
              <a16:creationId xmlns:a16="http://schemas.microsoft.com/office/drawing/2014/main" id="{6EAFBC07-BB0F-47D3-A3E2-DDD6E4A65AC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5466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1</xdr:col>
      <xdr:colOff>619125</xdr:colOff>
      <xdr:row>26</xdr:row>
      <xdr:rowOff>12534</xdr:rowOff>
    </xdr:from>
    <xdr:ext cx="4248149" cy="2035342"/>
    <xdr:pic>
      <xdr:nvPicPr>
        <xdr:cNvPr id="3" name="Picture 2">
          <a:extLst>
            <a:ext uri="{FF2B5EF4-FFF2-40B4-BE49-F238E27FC236}">
              <a16:creationId xmlns:a16="http://schemas.microsoft.com/office/drawing/2014/main" id="{8506E820-A948-47E9-9519-7886B69F88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0.bin"/><Relationship Id="rId1" Type="http://schemas.openxmlformats.org/officeDocument/2006/relationships/hyperlink" Target="https://roundtableprojects.co.uk/contact/"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7" sqref="B7"/>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45870</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142</v>
      </c>
    </row>
    <row r="23" spans="1:5" ht="18.75" x14ac:dyDescent="0.3">
      <c r="B23" s="12" t="s">
        <v>143</v>
      </c>
    </row>
    <row r="24" spans="1:5" ht="37.5" x14ac:dyDescent="0.3">
      <c r="B24" s="13" t="s">
        <v>144</v>
      </c>
    </row>
    <row r="25" spans="1:5" ht="37.5" x14ac:dyDescent="0.3">
      <c r="B25" s="13" t="s">
        <v>145</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23" t="s">
        <v>81</v>
      </c>
    </row>
    <row r="24" spans="2:2" x14ac:dyDescent="0.25">
      <c r="B24" s="124" t="s">
        <v>82</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C14" sqref="C14"/>
    </sheetView>
  </sheetViews>
  <sheetFormatPr defaultColWidth="8" defaultRowHeight="15" x14ac:dyDescent="0.25"/>
  <cols>
    <col min="1" max="1" width="4.85546875" style="2" customWidth="1"/>
    <col min="2" max="2" width="9.7109375" style="83" bestFit="1" customWidth="1"/>
    <col min="3" max="3" width="84.28515625" style="150" customWidth="1"/>
    <col min="4" max="16384" width="8" style="2"/>
  </cols>
  <sheetData>
    <row r="1" spans="2:3" ht="19.5" x14ac:dyDescent="0.3">
      <c r="B1" s="145" t="s">
        <v>5</v>
      </c>
      <c r="C1" s="146"/>
    </row>
    <row r="2" spans="2:3" ht="19.5" x14ac:dyDescent="0.3">
      <c r="B2" s="145" t="s">
        <v>3</v>
      </c>
      <c r="C2" s="147"/>
    </row>
    <row r="3" spans="2:3" ht="19.5" x14ac:dyDescent="0.3">
      <c r="B3" s="148"/>
      <c r="C3" s="147"/>
    </row>
    <row r="4" spans="2:3" ht="19.5" x14ac:dyDescent="0.3">
      <c r="B4" s="149" t="s">
        <v>128</v>
      </c>
      <c r="C4" s="147"/>
    </row>
    <row r="5" spans="2:3" ht="15.75" thickBot="1" x14ac:dyDescent="0.3"/>
    <row r="6" spans="2:3" ht="16.5" thickBot="1" x14ac:dyDescent="0.3">
      <c r="B6" s="151" t="s">
        <v>129</v>
      </c>
      <c r="C6" s="152" t="s">
        <v>130</v>
      </c>
    </row>
    <row r="7" spans="2:3" x14ac:dyDescent="0.25">
      <c r="B7" s="153"/>
      <c r="C7" s="154"/>
    </row>
    <row r="8" spans="2:3" x14ac:dyDescent="0.25">
      <c r="B8" s="155"/>
      <c r="C8" s="156" t="s">
        <v>131</v>
      </c>
    </row>
    <row r="9" spans="2:3" x14ac:dyDescent="0.25">
      <c r="B9" s="155"/>
      <c r="C9" s="157"/>
    </row>
    <row r="10" spans="2:3" x14ac:dyDescent="0.25">
      <c r="B10" s="155"/>
      <c r="C10" s="158" t="s">
        <v>132</v>
      </c>
    </row>
    <row r="11" spans="2:3" ht="40.5" x14ac:dyDescent="0.25">
      <c r="B11" s="159">
        <v>1.01</v>
      </c>
      <c r="C11" s="162" t="s">
        <v>136</v>
      </c>
    </row>
    <row r="12" spans="2:3" x14ac:dyDescent="0.25">
      <c r="B12" s="159"/>
      <c r="C12" s="162"/>
    </row>
    <row r="13" spans="2:3" x14ac:dyDescent="0.25">
      <c r="B13" s="159"/>
      <c r="C13" s="163" t="s">
        <v>137</v>
      </c>
    </row>
    <row r="14" spans="2:3" x14ac:dyDescent="0.25">
      <c r="B14" s="159">
        <f>B11+0.01</f>
        <v>1.02</v>
      </c>
      <c r="C14" s="162"/>
    </row>
    <row r="15" spans="2:3" x14ac:dyDescent="0.25">
      <c r="B15" s="159">
        <f t="shared" ref="B15:B21" si="0">B14+0.01</f>
        <v>1.03</v>
      </c>
      <c r="C15" s="162"/>
    </row>
    <row r="16" spans="2:3" x14ac:dyDescent="0.25">
      <c r="B16" s="159">
        <f t="shared" si="0"/>
        <v>1.04</v>
      </c>
      <c r="C16" s="162"/>
    </row>
    <row r="17" spans="2:3" x14ac:dyDescent="0.25">
      <c r="B17" s="159">
        <f t="shared" si="0"/>
        <v>1.05</v>
      </c>
      <c r="C17" s="162"/>
    </row>
    <row r="18" spans="2:3" x14ac:dyDescent="0.25">
      <c r="B18" s="159">
        <f t="shared" si="0"/>
        <v>1.06</v>
      </c>
      <c r="C18" s="162"/>
    </row>
    <row r="19" spans="2:3" x14ac:dyDescent="0.25">
      <c r="B19" s="159">
        <f t="shared" si="0"/>
        <v>1.07</v>
      </c>
      <c r="C19" s="162"/>
    </row>
    <row r="20" spans="2:3" x14ac:dyDescent="0.25">
      <c r="B20" s="159">
        <f t="shared" si="0"/>
        <v>1.08</v>
      </c>
      <c r="C20" s="162"/>
    </row>
    <row r="21" spans="2:3" x14ac:dyDescent="0.25">
      <c r="B21" s="159">
        <f t="shared" si="0"/>
        <v>1.0900000000000001</v>
      </c>
      <c r="C21" s="162"/>
    </row>
    <row r="22" spans="2:3" x14ac:dyDescent="0.25">
      <c r="B22" s="159">
        <v>1.1000000000000001</v>
      </c>
      <c r="C22" s="162"/>
    </row>
    <row r="23" spans="2:3" x14ac:dyDescent="0.25">
      <c r="B23" s="159">
        <f>B22+0.01</f>
        <v>1.1100000000000001</v>
      </c>
      <c r="C23" s="162"/>
    </row>
    <row r="24" spans="2:3" x14ac:dyDescent="0.25">
      <c r="B24" s="159">
        <f>B23+0.01</f>
        <v>1.1200000000000001</v>
      </c>
      <c r="C24" s="162"/>
    </row>
    <row r="25" spans="2:3" x14ac:dyDescent="0.25">
      <c r="B25" s="159">
        <f t="shared" ref="B25:B27" si="1">B24+0.01</f>
        <v>1.1300000000000001</v>
      </c>
      <c r="C25" s="162"/>
    </row>
    <row r="26" spans="2:3" x14ac:dyDescent="0.25">
      <c r="B26" s="159">
        <f t="shared" si="1"/>
        <v>1.1400000000000001</v>
      </c>
      <c r="C26" s="162"/>
    </row>
    <row r="27" spans="2:3" x14ac:dyDescent="0.25">
      <c r="B27" s="159">
        <f t="shared" si="1"/>
        <v>1.1500000000000001</v>
      </c>
      <c r="C27" s="162"/>
    </row>
    <row r="28" spans="2:3" x14ac:dyDescent="0.25">
      <c r="B28" s="159"/>
      <c r="C28" s="162"/>
    </row>
    <row r="29" spans="2:3" x14ac:dyDescent="0.25">
      <c r="B29" s="159"/>
      <c r="C29" s="156" t="s">
        <v>133</v>
      </c>
    </row>
    <row r="30" spans="2:3" x14ac:dyDescent="0.25">
      <c r="B30" s="159"/>
      <c r="C30" s="158" t="s">
        <v>134</v>
      </c>
    </row>
    <row r="31" spans="2:3" x14ac:dyDescent="0.25">
      <c r="B31" s="159">
        <f>B27+0.01</f>
        <v>1.1600000000000001</v>
      </c>
      <c r="C31" s="162" t="s">
        <v>135</v>
      </c>
    </row>
    <row r="32" spans="2:3" x14ac:dyDescent="0.25">
      <c r="B32" s="159">
        <f>B31+0.01</f>
        <v>1.1700000000000002</v>
      </c>
      <c r="C32" s="162"/>
    </row>
    <row r="33" spans="2:3" x14ac:dyDescent="0.25">
      <c r="B33" s="159">
        <f t="shared" ref="B33:B35" si="2">B32+0.01</f>
        <v>1.1800000000000002</v>
      </c>
      <c r="C33" s="162"/>
    </row>
    <row r="34" spans="2:3" x14ac:dyDescent="0.25">
      <c r="B34" s="159">
        <f t="shared" si="2"/>
        <v>1.1900000000000002</v>
      </c>
      <c r="C34" s="162"/>
    </row>
    <row r="35" spans="2:3" x14ac:dyDescent="0.25">
      <c r="B35" s="159">
        <f t="shared" si="2"/>
        <v>1.2000000000000002</v>
      </c>
      <c r="C35" s="162"/>
    </row>
    <row r="36" spans="2:3" ht="15.75" thickBot="1" x14ac:dyDescent="0.3">
      <c r="B36" s="160"/>
      <c r="C36" s="161"/>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7"/>
  <sheetViews>
    <sheetView showGridLines="0" view="pageLayout" zoomScale="85" zoomScaleNormal="80" zoomScaleSheetLayoutView="70" zoomScalePageLayoutView="85" workbookViewId="0">
      <selection activeCell="C16" sqref="C16"/>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Prelims!G25</f>
        <v>0</v>
      </c>
    </row>
    <row r="10" spans="2:4" x14ac:dyDescent="0.25">
      <c r="B10" s="30">
        <v>1.2</v>
      </c>
      <c r="C10" s="31" t="str">
        <f>Fees!C4</f>
        <v>Fees</v>
      </c>
      <c r="D10" s="29">
        <f>Fees!G22</f>
        <v>0</v>
      </c>
    </row>
    <row r="11" spans="2:4" ht="15.75" thickBot="1" x14ac:dyDescent="0.3">
      <c r="B11" s="32"/>
      <c r="C11" s="33"/>
      <c r="D11" s="29"/>
    </row>
    <row r="12" spans="2:4" ht="15.75" thickBot="1" x14ac:dyDescent="0.3">
      <c r="B12" s="34"/>
      <c r="C12" s="35" t="s">
        <v>15</v>
      </c>
      <c r="D12" s="36">
        <f>SUM(D7:D11)</f>
        <v>0</v>
      </c>
    </row>
    <row r="13" spans="2:4" x14ac:dyDescent="0.25">
      <c r="B13" s="37"/>
      <c r="C13" s="38"/>
      <c r="D13" s="29"/>
    </row>
    <row r="14" spans="2:4" x14ac:dyDescent="0.25">
      <c r="B14" s="39">
        <v>2</v>
      </c>
      <c r="C14" s="40" t="s">
        <v>16</v>
      </c>
      <c r="D14" s="29"/>
    </row>
    <row r="15" spans="2:4" x14ac:dyDescent="0.25">
      <c r="B15" s="41">
        <v>2.1</v>
      </c>
      <c r="C15" s="42" t="s">
        <v>17</v>
      </c>
      <c r="D15" s="29">
        <f>'SOW (1)'!$G$44</f>
        <v>0</v>
      </c>
    </row>
    <row r="16" spans="2:4" x14ac:dyDescent="0.25">
      <c r="B16" s="41">
        <v>2.2000000000000002</v>
      </c>
      <c r="C16" s="42" t="s">
        <v>113</v>
      </c>
      <c r="D16" s="29">
        <f>'SOW (2)'!$G$48</f>
        <v>0</v>
      </c>
    </row>
    <row r="17" spans="2:4" x14ac:dyDescent="0.25">
      <c r="B17" s="43">
        <v>2.13</v>
      </c>
      <c r="C17" s="42" t="s">
        <v>18</v>
      </c>
      <c r="D17" s="29">
        <f>'SOW (13)'!G45</f>
        <v>0</v>
      </c>
    </row>
    <row r="18" spans="2:4" ht="15.75" thickBot="1" x14ac:dyDescent="0.3">
      <c r="B18" s="44"/>
      <c r="C18" s="45"/>
      <c r="D18" s="29"/>
    </row>
    <row r="19" spans="2:4" ht="15.75" thickBot="1" x14ac:dyDescent="0.3">
      <c r="B19" s="46"/>
      <c r="C19" s="35" t="s">
        <v>19</v>
      </c>
      <c r="D19" s="36">
        <f>SUM(D13:D18)</f>
        <v>0</v>
      </c>
    </row>
    <row r="20" spans="2:4" x14ac:dyDescent="0.25">
      <c r="B20" s="47"/>
      <c r="C20" s="48"/>
      <c r="D20" s="29"/>
    </row>
    <row r="21" spans="2:4" x14ac:dyDescent="0.25">
      <c r="B21" s="41">
        <v>3</v>
      </c>
      <c r="C21" s="40" t="str">
        <f>'Prov Sums'!B4</f>
        <v>Provisional Sums</v>
      </c>
      <c r="D21" s="29">
        <f>'Prov Sums'!G43</f>
        <v>0</v>
      </c>
    </row>
    <row r="22" spans="2:4" ht="15.75" thickBot="1" x14ac:dyDescent="0.3">
      <c r="B22" s="44"/>
      <c r="C22" s="45"/>
      <c r="D22" s="29"/>
    </row>
    <row r="23" spans="2:4" ht="15.75" thickBot="1" x14ac:dyDescent="0.3">
      <c r="B23" s="46"/>
      <c r="C23" s="35" t="s">
        <v>20</v>
      </c>
      <c r="D23" s="36">
        <f>SUM(D20:D22)</f>
        <v>0</v>
      </c>
    </row>
    <row r="24" spans="2:4" ht="15.75" thickBot="1" x14ac:dyDescent="0.3">
      <c r="B24" s="50"/>
      <c r="C24" s="49"/>
      <c r="D24" s="29"/>
    </row>
    <row r="25" spans="2:4" ht="15.75" thickBot="1" x14ac:dyDescent="0.3">
      <c r="B25" s="51"/>
      <c r="C25" s="35" t="s">
        <v>21</v>
      </c>
      <c r="D25" s="36">
        <f>D23+D19+D12</f>
        <v>0</v>
      </c>
    </row>
    <row r="27" spans="2:4" x14ac:dyDescent="0.25">
      <c r="D27" s="52"/>
    </row>
  </sheetData>
  <hyperlinks>
    <hyperlink ref="B15" location="'SOW (1)'!Print_Area" display="'SOW (1)'!Print_Area" xr:uid="{12603DD6-4868-4FF6-B372-8317A1F7FEFD}"/>
    <hyperlink ref="B21" location="'Prov Sums'!Print_Area" display="'Prov Sums'!Print_Area" xr:uid="{724D5924-941B-40A6-829F-2978EBB1CCDB}"/>
    <hyperlink ref="B9" location="Preambles!Print_Area" display="Preambles!Print_Area" xr:uid="{24964623-31E3-472C-9F63-70905CDD4F49}"/>
    <hyperlink ref="B10" location="Fees!Print_Area" display="Fees!Print_Area" xr:uid="{03D7B9A1-0B19-4F17-81DF-7D95D66C0A90}"/>
    <hyperlink ref="B17" location="'SOW (13)'!Print_Area" display="'SOW (13)'!Print_Area" xr:uid="{354601E8-4C21-4255-A97F-2446B59329CD}"/>
    <hyperlink ref="B16" location="'SOW (2)'!Print_Area" display="'SOW (2)'!Print_Area" xr:uid="{A3DBAF2D-1967-450B-8818-086DCCF98E9C}"/>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25"/>
  <sheetViews>
    <sheetView showGridLines="0" view="pageLayout" topLeftCell="A2" zoomScaleNormal="85" zoomScaleSheetLayoutView="80" workbookViewId="0">
      <selection activeCell="C14" sqref="C14"/>
    </sheetView>
  </sheetViews>
  <sheetFormatPr defaultColWidth="7.7109375" defaultRowHeight="15" x14ac:dyDescent="0.25"/>
  <cols>
    <col min="1" max="1" width="5" style="2" customWidth="1"/>
    <col min="2" max="2" width="7.85546875" style="2" customWidth="1"/>
    <col min="3" max="3" width="46.28515625" style="2" customWidth="1"/>
    <col min="4" max="4" width="6.5703125" style="54"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3"/>
    </row>
    <row r="2" spans="2:7" ht="19.5" x14ac:dyDescent="0.3">
      <c r="B2" s="15" t="str">
        <f>job_no</f>
        <v>C2086</v>
      </c>
      <c r="C2" s="55"/>
    </row>
    <row r="3" spans="2:7" ht="19.5" x14ac:dyDescent="0.3">
      <c r="B3" s="18"/>
      <c r="C3" s="55"/>
    </row>
    <row r="4" spans="2:7" ht="19.5" x14ac:dyDescent="0.3">
      <c r="B4" s="19">
        <v>1.1000000000000001</v>
      </c>
      <c r="C4" s="19" t="s">
        <v>22</v>
      </c>
    </row>
    <row r="6" spans="2:7" ht="15.75" customHeight="1" x14ac:dyDescent="0.25">
      <c r="B6" s="56" t="s">
        <v>11</v>
      </c>
      <c r="C6" s="57" t="s">
        <v>12</v>
      </c>
      <c r="D6" s="58" t="s">
        <v>23</v>
      </c>
      <c r="E6" s="58" t="s">
        <v>24</v>
      </c>
      <c r="F6" s="59" t="s">
        <v>25</v>
      </c>
      <c r="G6" s="59" t="s">
        <v>26</v>
      </c>
    </row>
    <row r="7" spans="2:7" ht="7.5" customHeight="1" x14ac:dyDescent="0.25">
      <c r="B7" s="60"/>
      <c r="C7" s="61"/>
      <c r="D7" s="62"/>
      <c r="E7" s="60"/>
      <c r="F7" s="63"/>
      <c r="G7" s="64"/>
    </row>
    <row r="8" spans="2:7" x14ac:dyDescent="0.25">
      <c r="B8" s="170"/>
      <c r="C8" s="171"/>
      <c r="D8" s="139"/>
      <c r="E8" s="140"/>
      <c r="F8" s="172"/>
      <c r="G8" s="173"/>
    </row>
    <row r="9" spans="2:7" ht="54" x14ac:dyDescent="0.25">
      <c r="B9" s="170"/>
      <c r="C9" s="174" t="s">
        <v>151</v>
      </c>
      <c r="D9" s="139"/>
      <c r="E9" s="140"/>
      <c r="F9" s="172"/>
      <c r="G9" s="173"/>
    </row>
    <row r="10" spans="2:7" x14ac:dyDescent="0.25">
      <c r="B10" s="170"/>
      <c r="C10" s="171"/>
      <c r="D10" s="139"/>
      <c r="E10" s="140"/>
      <c r="F10" s="172"/>
      <c r="G10" s="173"/>
    </row>
    <row r="11" spans="2:7" x14ac:dyDescent="0.25">
      <c r="B11" s="102" t="s">
        <v>127</v>
      </c>
      <c r="C11" s="128" t="s">
        <v>27</v>
      </c>
      <c r="D11" s="129">
        <v>14</v>
      </c>
      <c r="E11" s="130" t="s">
        <v>146</v>
      </c>
      <c r="F11" s="98"/>
      <c r="G11" s="99">
        <f t="shared" ref="G11:G15" si="0">F11*D11</f>
        <v>0</v>
      </c>
    </row>
    <row r="12" spans="2:7" x14ac:dyDescent="0.25">
      <c r="B12" s="102" t="s">
        <v>29</v>
      </c>
      <c r="C12" s="128" t="s">
        <v>30</v>
      </c>
      <c r="D12" s="129">
        <v>7</v>
      </c>
      <c r="E12" s="130" t="s">
        <v>146</v>
      </c>
      <c r="F12" s="98"/>
      <c r="G12" s="99">
        <f t="shared" si="0"/>
        <v>0</v>
      </c>
    </row>
    <row r="13" spans="2:7" x14ac:dyDescent="0.25">
      <c r="B13" s="102" t="s">
        <v>31</v>
      </c>
      <c r="C13" s="128" t="s">
        <v>35</v>
      </c>
      <c r="D13" s="129">
        <v>1</v>
      </c>
      <c r="E13" s="130" t="s">
        <v>28</v>
      </c>
      <c r="F13" s="98"/>
      <c r="G13" s="99">
        <f t="shared" si="0"/>
        <v>0</v>
      </c>
    </row>
    <row r="14" spans="2:7" ht="40.5" x14ac:dyDescent="0.25">
      <c r="B14" s="102" t="s">
        <v>32</v>
      </c>
      <c r="C14" s="128" t="s">
        <v>149</v>
      </c>
      <c r="D14" s="129">
        <v>1</v>
      </c>
      <c r="E14" s="130" t="s">
        <v>28</v>
      </c>
      <c r="F14" s="98"/>
      <c r="G14" s="99">
        <f t="shared" si="0"/>
        <v>0</v>
      </c>
    </row>
    <row r="15" spans="2:7" x14ac:dyDescent="0.25">
      <c r="B15" s="102" t="s">
        <v>33</v>
      </c>
      <c r="C15" s="128" t="s">
        <v>147</v>
      </c>
      <c r="D15" s="129">
        <v>1</v>
      </c>
      <c r="E15" s="130" t="s">
        <v>28</v>
      </c>
      <c r="F15" s="98"/>
      <c r="G15" s="99">
        <f t="shared" si="0"/>
        <v>0</v>
      </c>
    </row>
    <row r="16" spans="2:7" ht="27" x14ac:dyDescent="0.25">
      <c r="B16" s="102" t="s">
        <v>34</v>
      </c>
      <c r="C16" s="128" t="s">
        <v>148</v>
      </c>
      <c r="D16" s="129">
        <v>1</v>
      </c>
      <c r="E16" s="130" t="s">
        <v>28</v>
      </c>
      <c r="F16" s="98"/>
      <c r="G16" s="99">
        <v>0</v>
      </c>
    </row>
    <row r="17" spans="2:7" ht="27" x14ac:dyDescent="0.25">
      <c r="B17" s="102" t="s">
        <v>36</v>
      </c>
      <c r="C17" s="128" t="s">
        <v>150</v>
      </c>
      <c r="D17" s="129">
        <v>10</v>
      </c>
      <c r="E17" s="130" t="s">
        <v>45</v>
      </c>
      <c r="F17" s="98"/>
      <c r="G17" s="99">
        <f t="shared" ref="G17:G21" si="1">F17*D17</f>
        <v>0</v>
      </c>
    </row>
    <row r="18" spans="2:7" x14ac:dyDescent="0.25">
      <c r="B18" s="102" t="s">
        <v>37</v>
      </c>
      <c r="C18" s="131" t="s">
        <v>38</v>
      </c>
      <c r="D18" s="129">
        <v>1</v>
      </c>
      <c r="E18" s="130" t="s">
        <v>28</v>
      </c>
      <c r="F18" s="98"/>
      <c r="G18" s="99">
        <f t="shared" si="1"/>
        <v>0</v>
      </c>
    </row>
    <row r="19" spans="2:7" x14ac:dyDescent="0.25">
      <c r="B19" s="132"/>
      <c r="C19" s="131"/>
      <c r="D19" s="133"/>
      <c r="E19" s="134"/>
      <c r="F19" s="98"/>
      <c r="G19" s="99">
        <f t="shared" si="1"/>
        <v>0</v>
      </c>
    </row>
    <row r="20" spans="2:7" ht="27" x14ac:dyDescent="0.25">
      <c r="B20" s="132"/>
      <c r="C20" s="135" t="s">
        <v>74</v>
      </c>
      <c r="D20" s="133"/>
      <c r="E20" s="134"/>
      <c r="F20" s="98"/>
      <c r="G20" s="99">
        <f t="shared" si="1"/>
        <v>0</v>
      </c>
    </row>
    <row r="21" spans="2:7" ht="40.5" x14ac:dyDescent="0.25">
      <c r="B21" s="132" t="s">
        <v>138</v>
      </c>
      <c r="C21" s="131" t="s">
        <v>139</v>
      </c>
      <c r="D21" s="133">
        <v>1</v>
      </c>
      <c r="E21" s="134" t="s">
        <v>140</v>
      </c>
      <c r="F21" s="98"/>
      <c r="G21" s="99">
        <f t="shared" si="1"/>
        <v>0</v>
      </c>
    </row>
    <row r="22" spans="2:7" x14ac:dyDescent="0.25">
      <c r="B22" s="132"/>
      <c r="C22" s="131"/>
      <c r="D22" s="133"/>
      <c r="E22" s="134"/>
      <c r="F22" s="98"/>
      <c r="G22" s="99"/>
    </row>
    <row r="23" spans="2:7" ht="15.75" thickBot="1" x14ac:dyDescent="0.3">
      <c r="B23" s="136"/>
      <c r="C23" s="131"/>
      <c r="D23" s="133"/>
      <c r="E23" s="134"/>
      <c r="F23" s="98"/>
      <c r="G23" s="99"/>
    </row>
    <row r="24" spans="2:7" ht="15.75" hidden="1" customHeight="1" x14ac:dyDescent="0.25">
      <c r="B24" s="67"/>
      <c r="C24" s="68"/>
      <c r="D24" s="69"/>
      <c r="E24" s="70"/>
      <c r="F24" s="71"/>
      <c r="G24" s="72"/>
    </row>
    <row r="25" spans="2:7" x14ac:dyDescent="0.25">
      <c r="B25" s="164" t="s">
        <v>39</v>
      </c>
      <c r="C25" s="165"/>
      <c r="D25" s="165"/>
      <c r="E25" s="165"/>
      <c r="F25" s="166"/>
      <c r="G25" s="73">
        <f>SUM(G6:G24)</f>
        <v>0</v>
      </c>
    </row>
  </sheetData>
  <autoFilter ref="B7:G24" xr:uid="{D22497C0-5A93-4B65-8542-C37C29393912}"/>
  <mergeCells count="1">
    <mergeCell ref="B25:F25"/>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A617-95E7-42CF-9A40-FE5620B0B2C2}">
  <dimension ref="B1:H22"/>
  <sheetViews>
    <sheetView showGridLines="0" view="pageLayout" zoomScale="85" zoomScaleNormal="85" zoomScaleSheetLayoutView="80" zoomScalePageLayoutView="85" workbookViewId="0">
      <selection activeCell="C11" sqref="C11"/>
    </sheetView>
  </sheetViews>
  <sheetFormatPr defaultColWidth="8.140625" defaultRowHeight="15" x14ac:dyDescent="0.25"/>
  <cols>
    <col min="1" max="1" width="5" style="2" customWidth="1"/>
    <col min="2" max="2" width="7.85546875" style="2" customWidth="1"/>
    <col min="3" max="3" width="46.28515625" style="2" customWidth="1"/>
    <col min="4" max="4" width="6.5703125" style="54" customWidth="1"/>
    <col min="5" max="5" width="7.28515625" style="54" customWidth="1"/>
    <col min="6" max="6" width="13.5703125" style="20" customWidth="1"/>
    <col min="7" max="7" width="14.42578125" style="20" bestFit="1" customWidth="1"/>
    <col min="8" max="16384" width="8.140625" style="2"/>
  </cols>
  <sheetData>
    <row r="1" spans="2:8" ht="19.5" x14ac:dyDescent="0.3">
      <c r="B1" s="15" t="str">
        <f>proj_title</f>
        <v>Swanspool Pavillion</v>
      </c>
      <c r="C1" s="16"/>
    </row>
    <row r="2" spans="2:8" ht="19.5" x14ac:dyDescent="0.3">
      <c r="B2" s="15" t="str">
        <f>job_no</f>
        <v>C2086</v>
      </c>
      <c r="C2" s="74"/>
    </row>
    <row r="3" spans="2:8" ht="19.5" x14ac:dyDescent="0.3">
      <c r="B3" s="18"/>
      <c r="C3" s="74"/>
    </row>
    <row r="4" spans="2:8" s="7" customFormat="1" ht="19.5" customHeight="1" x14ac:dyDescent="0.3">
      <c r="B4" s="19">
        <v>1.2</v>
      </c>
      <c r="C4" s="75" t="s">
        <v>40</v>
      </c>
      <c r="D4" s="76"/>
      <c r="E4" s="76"/>
      <c r="F4" s="76"/>
      <c r="G4" s="76"/>
    </row>
    <row r="5" spans="2:8" ht="15.75" customHeight="1" x14ac:dyDescent="0.25">
      <c r="H5" s="7"/>
    </row>
    <row r="6" spans="2:8" ht="15" customHeight="1" x14ac:dyDescent="0.25">
      <c r="B6" s="56" t="s">
        <v>11</v>
      </c>
      <c r="C6" s="57" t="s">
        <v>12</v>
      </c>
      <c r="D6" s="58" t="s">
        <v>23</v>
      </c>
      <c r="E6" s="58" t="s">
        <v>24</v>
      </c>
      <c r="F6" s="59" t="s">
        <v>25</v>
      </c>
      <c r="G6" s="77" t="s">
        <v>26</v>
      </c>
      <c r="H6" s="7"/>
    </row>
    <row r="7" spans="2:8" ht="7.5" customHeight="1" x14ac:dyDescent="0.25">
      <c r="B7" s="137"/>
      <c r="C7" s="138"/>
      <c r="D7" s="139"/>
      <c r="E7" s="140"/>
      <c r="F7" s="141"/>
      <c r="G7" s="142"/>
      <c r="H7" s="7"/>
    </row>
    <row r="8" spans="2:8" x14ac:dyDescent="0.25">
      <c r="B8" s="102"/>
      <c r="C8" s="128"/>
      <c r="D8" s="129"/>
      <c r="E8" s="130"/>
      <c r="F8" s="98"/>
      <c r="G8" s="99" t="str">
        <f t="shared" ref="G8:G20" si="0">IFERROR(IF(D8="","",F8*D8),0)</f>
        <v/>
      </c>
      <c r="H8" s="7"/>
    </row>
    <row r="9" spans="2:8" ht="27" x14ac:dyDescent="0.25">
      <c r="B9" s="102"/>
      <c r="C9" s="143" t="s">
        <v>74</v>
      </c>
      <c r="D9" s="129"/>
      <c r="E9" s="130"/>
      <c r="F9" s="98"/>
      <c r="G9" s="99" t="str">
        <f t="shared" si="0"/>
        <v/>
      </c>
      <c r="H9" s="7"/>
    </row>
    <row r="10" spans="2:8" x14ac:dyDescent="0.25">
      <c r="B10" s="102"/>
      <c r="C10" s="128"/>
      <c r="D10" s="129"/>
      <c r="E10" s="130"/>
      <c r="F10" s="98"/>
      <c r="G10" s="99" t="str">
        <f t="shared" si="0"/>
        <v/>
      </c>
      <c r="H10" s="7"/>
    </row>
    <row r="11" spans="2:8" x14ac:dyDescent="0.25">
      <c r="B11" s="102"/>
      <c r="C11" s="128"/>
      <c r="D11" s="129"/>
      <c r="E11" s="130"/>
      <c r="F11" s="98"/>
      <c r="G11" s="99" t="str">
        <f t="shared" si="0"/>
        <v/>
      </c>
      <c r="H11" s="7"/>
    </row>
    <row r="12" spans="2:8" x14ac:dyDescent="0.25">
      <c r="B12" s="102"/>
      <c r="C12" s="128"/>
      <c r="D12" s="129"/>
      <c r="E12" s="130"/>
      <c r="F12" s="98"/>
      <c r="G12" s="99" t="str">
        <f t="shared" si="0"/>
        <v/>
      </c>
      <c r="H12" s="7"/>
    </row>
    <row r="13" spans="2:8" x14ac:dyDescent="0.25">
      <c r="B13" s="102"/>
      <c r="C13" s="128"/>
      <c r="D13" s="129"/>
      <c r="E13" s="130"/>
      <c r="F13" s="98"/>
      <c r="G13" s="99" t="str">
        <f t="shared" si="0"/>
        <v/>
      </c>
      <c r="H13" s="7"/>
    </row>
    <row r="14" spans="2:8" x14ac:dyDescent="0.25">
      <c r="B14" s="102"/>
      <c r="C14" s="128"/>
      <c r="D14" s="129"/>
      <c r="E14" s="130"/>
      <c r="F14" s="98"/>
      <c r="G14" s="99" t="str">
        <f t="shared" si="0"/>
        <v/>
      </c>
      <c r="H14" s="7"/>
    </row>
    <row r="15" spans="2:8" x14ac:dyDescent="0.25">
      <c r="B15" s="102"/>
      <c r="C15" s="128"/>
      <c r="D15" s="129"/>
      <c r="E15" s="130"/>
      <c r="F15" s="98"/>
      <c r="G15" s="99" t="str">
        <f t="shared" si="0"/>
        <v/>
      </c>
      <c r="H15" s="7"/>
    </row>
    <row r="16" spans="2:8" x14ac:dyDescent="0.25">
      <c r="B16" s="102"/>
      <c r="C16" s="128"/>
      <c r="D16" s="129"/>
      <c r="E16" s="130"/>
      <c r="F16" s="98"/>
      <c r="G16" s="99" t="str">
        <f t="shared" si="0"/>
        <v/>
      </c>
      <c r="H16" s="7"/>
    </row>
    <row r="17" spans="2:8" x14ac:dyDescent="0.25">
      <c r="B17" s="102"/>
      <c r="C17" s="128"/>
      <c r="D17" s="129"/>
      <c r="E17" s="130"/>
      <c r="F17" s="98"/>
      <c r="G17" s="99" t="str">
        <f t="shared" si="0"/>
        <v/>
      </c>
      <c r="H17" s="7"/>
    </row>
    <row r="18" spans="2:8" x14ac:dyDescent="0.25">
      <c r="B18" s="102"/>
      <c r="C18" s="128"/>
      <c r="D18" s="129"/>
      <c r="E18" s="130"/>
      <c r="F18" s="98"/>
      <c r="G18" s="99" t="str">
        <f t="shared" si="0"/>
        <v/>
      </c>
      <c r="H18" s="7"/>
    </row>
    <row r="19" spans="2:8" x14ac:dyDescent="0.25">
      <c r="B19" s="102"/>
      <c r="C19" s="128"/>
      <c r="D19" s="129"/>
      <c r="E19" s="130"/>
      <c r="F19" s="98"/>
      <c r="G19" s="99" t="str">
        <f t="shared" si="0"/>
        <v/>
      </c>
      <c r="H19" s="7"/>
    </row>
    <row r="20" spans="2:8" ht="15.75" thickBot="1" x14ac:dyDescent="0.3">
      <c r="B20" s="102"/>
      <c r="C20" s="128"/>
      <c r="D20" s="129"/>
      <c r="E20" s="130"/>
      <c r="F20" s="98"/>
      <c r="G20" s="99" t="str">
        <f t="shared" si="0"/>
        <v/>
      </c>
      <c r="H20" s="7"/>
    </row>
    <row r="21" spans="2:8" ht="15.75" hidden="1" thickBot="1" x14ac:dyDescent="0.3">
      <c r="B21" s="78"/>
      <c r="C21" s="79"/>
      <c r="D21" s="69"/>
      <c r="E21" s="70"/>
      <c r="F21" s="65" t="str">
        <f>IF(D21="","",#REF!*#REF!+#REF!)</f>
        <v/>
      </c>
      <c r="G21" s="80"/>
      <c r="H21" s="7"/>
    </row>
    <row r="22" spans="2:8" ht="15.75" customHeight="1" x14ac:dyDescent="0.25">
      <c r="B22" s="164" t="s">
        <v>39</v>
      </c>
      <c r="C22" s="165"/>
      <c r="D22" s="165"/>
      <c r="E22" s="165"/>
      <c r="F22" s="166"/>
      <c r="G22" s="73">
        <f>SUM(G6:G21)</f>
        <v>0</v>
      </c>
      <c r="H22" s="7"/>
    </row>
  </sheetData>
  <autoFilter ref="B7:G15" xr:uid="{70BFA5D3-F2E9-4B17-8683-15D0C8331B1D}"/>
  <mergeCells count="1">
    <mergeCell ref="B22:F22"/>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39593-5E9E-458C-B56A-44493C49B504}">
  <dimension ref="B1:H44"/>
  <sheetViews>
    <sheetView showGridLines="0" view="pageLayout" zoomScaleNormal="100" zoomScaleSheetLayoutView="80" workbookViewId="0">
      <selection activeCell="C11" sqref="C1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4" customWidth="1"/>
    <col min="5" max="5" width="7.28515625" style="54" customWidth="1"/>
    <col min="6" max="6" width="13.5703125" style="20" customWidth="1"/>
    <col min="7" max="7" width="14.28515625" style="20" customWidth="1"/>
    <col min="8" max="16384" width="9.140625" style="2"/>
  </cols>
  <sheetData>
    <row r="1" spans="2:8" ht="19.5" x14ac:dyDescent="0.3">
      <c r="B1" s="15" t="str">
        <f>proj_title</f>
        <v>Swanspool Pavillion</v>
      </c>
      <c r="C1" s="53"/>
    </row>
    <row r="2" spans="2:8" ht="19.5" x14ac:dyDescent="0.3">
      <c r="B2" s="15" t="str">
        <f>job_no</f>
        <v>C2086</v>
      </c>
      <c r="C2" s="6"/>
      <c r="F2" s="81"/>
      <c r="G2" s="81"/>
    </row>
    <row r="3" spans="2:8" x14ac:dyDescent="0.25">
      <c r="B3" s="6"/>
      <c r="C3" s="6"/>
      <c r="F3" s="81"/>
      <c r="G3" s="81"/>
    </row>
    <row r="4" spans="2:8" s="7" customFormat="1" ht="19.5" customHeight="1" x14ac:dyDescent="0.3">
      <c r="B4" s="8">
        <v>2.1</v>
      </c>
      <c r="C4" s="11" t="str">
        <f>CSA!C15</f>
        <v>Enabling Works</v>
      </c>
      <c r="D4" s="54"/>
      <c r="E4" s="54"/>
      <c r="F4" s="81"/>
      <c r="G4" s="81"/>
    </row>
    <row r="5" spans="2:8" ht="15.75" customHeight="1" x14ac:dyDescent="0.25">
      <c r="B5" s="82"/>
      <c r="C5" s="82"/>
      <c r="D5" s="83"/>
      <c r="E5" s="84"/>
      <c r="F5" s="81"/>
      <c r="G5" s="85"/>
      <c r="H5" s="7"/>
    </row>
    <row r="6" spans="2:8" ht="15.75" customHeight="1" x14ac:dyDescent="0.25">
      <c r="B6" s="56" t="s">
        <v>11</v>
      </c>
      <c r="C6" s="57" t="s">
        <v>12</v>
      </c>
      <c r="D6" s="58" t="s">
        <v>23</v>
      </c>
      <c r="E6" s="58" t="s">
        <v>24</v>
      </c>
      <c r="F6" s="59" t="s">
        <v>25</v>
      </c>
      <c r="G6" s="59" t="s">
        <v>26</v>
      </c>
      <c r="H6" s="7"/>
    </row>
    <row r="7" spans="2:8" ht="7.5" customHeight="1" x14ac:dyDescent="0.25">
      <c r="B7" s="86"/>
      <c r="C7" s="87"/>
      <c r="D7" s="88"/>
      <c r="E7" s="89"/>
      <c r="F7" s="65"/>
      <c r="G7" s="66"/>
      <c r="H7" s="7"/>
    </row>
    <row r="8" spans="2:8" hidden="1" x14ac:dyDescent="0.25">
      <c r="B8" s="90"/>
      <c r="C8" s="91"/>
      <c r="D8" s="92"/>
      <c r="E8" s="93"/>
      <c r="F8" s="65" t="str">
        <f>IF(D8="","",#REF!*#REF!+#REF!)</f>
        <v/>
      </c>
      <c r="G8" s="66" t="str">
        <f t="shared" ref="G8:G43" si="0">IFERROR(IF(D8="","",F8*D8),0)</f>
        <v/>
      </c>
      <c r="H8" s="7"/>
    </row>
    <row r="9" spans="2:8" s="101" customFormat="1" ht="13.5" x14ac:dyDescent="0.25">
      <c r="B9" s="126" t="s">
        <v>86</v>
      </c>
      <c r="C9" s="95" t="s">
        <v>41</v>
      </c>
      <c r="D9" s="96">
        <v>1</v>
      </c>
      <c r="E9" s="97" t="s">
        <v>28</v>
      </c>
      <c r="F9" s="98"/>
      <c r="G9" s="99">
        <f t="shared" si="0"/>
        <v>0</v>
      </c>
      <c r="H9" s="100"/>
    </row>
    <row r="10" spans="2:8" s="101" customFormat="1" ht="13.5" x14ac:dyDescent="0.25">
      <c r="B10" s="126" t="s">
        <v>87</v>
      </c>
      <c r="C10" s="95" t="s">
        <v>42</v>
      </c>
      <c r="D10" s="96">
        <v>257</v>
      </c>
      <c r="E10" s="97" t="s">
        <v>43</v>
      </c>
      <c r="F10" s="98"/>
      <c r="G10" s="99">
        <f t="shared" si="0"/>
        <v>0</v>
      </c>
      <c r="H10" s="100"/>
    </row>
    <row r="11" spans="2:8" s="101" customFormat="1" ht="27" x14ac:dyDescent="0.25">
      <c r="B11" s="126" t="s">
        <v>88</v>
      </c>
      <c r="C11" s="95" t="s">
        <v>44</v>
      </c>
      <c r="D11" s="96">
        <v>7</v>
      </c>
      <c r="E11" s="97" t="s">
        <v>45</v>
      </c>
      <c r="F11" s="98"/>
      <c r="G11" s="99">
        <f t="shared" si="0"/>
        <v>0</v>
      </c>
      <c r="H11" s="100"/>
    </row>
    <row r="12" spans="2:8" s="101" customFormat="1" ht="13.5" x14ac:dyDescent="0.25">
      <c r="B12" s="126" t="s">
        <v>89</v>
      </c>
      <c r="C12" s="95" t="s">
        <v>46</v>
      </c>
      <c r="D12" s="96">
        <v>13</v>
      </c>
      <c r="E12" s="97" t="s">
        <v>47</v>
      </c>
      <c r="F12" s="98"/>
      <c r="G12" s="99">
        <f t="shared" si="0"/>
        <v>0</v>
      </c>
      <c r="H12" s="100"/>
    </row>
    <row r="13" spans="2:8" s="101" customFormat="1" ht="13.5" x14ac:dyDescent="0.25">
      <c r="B13" s="126" t="s">
        <v>90</v>
      </c>
      <c r="C13" s="95" t="s">
        <v>48</v>
      </c>
      <c r="D13" s="96">
        <v>165</v>
      </c>
      <c r="E13" s="97" t="s">
        <v>47</v>
      </c>
      <c r="F13" s="98"/>
      <c r="G13" s="99">
        <f t="shared" si="0"/>
        <v>0</v>
      </c>
      <c r="H13" s="100"/>
    </row>
    <row r="14" spans="2:8" s="101" customFormat="1" ht="13.5" x14ac:dyDescent="0.25">
      <c r="B14" s="126"/>
      <c r="C14" s="95" t="s">
        <v>49</v>
      </c>
      <c r="D14" s="96"/>
      <c r="E14" s="97"/>
      <c r="F14" s="98"/>
      <c r="G14" s="99" t="str">
        <f t="shared" si="0"/>
        <v/>
      </c>
      <c r="H14" s="100"/>
    </row>
    <row r="15" spans="2:8" s="101" customFormat="1" ht="13.5" x14ac:dyDescent="0.25">
      <c r="B15" s="126" t="s">
        <v>91</v>
      </c>
      <c r="C15" s="103" t="s">
        <v>50</v>
      </c>
      <c r="D15" s="96">
        <v>75</v>
      </c>
      <c r="E15" s="97" t="s">
        <v>43</v>
      </c>
      <c r="F15" s="98"/>
      <c r="G15" s="99">
        <f t="shared" si="0"/>
        <v>0</v>
      </c>
      <c r="H15" s="100"/>
    </row>
    <row r="16" spans="2:8" s="101" customFormat="1" ht="13.5" x14ac:dyDescent="0.25">
      <c r="B16" s="126" t="s">
        <v>92</v>
      </c>
      <c r="C16" s="103" t="s">
        <v>51</v>
      </c>
      <c r="D16" s="96">
        <v>190</v>
      </c>
      <c r="E16" s="97" t="s">
        <v>43</v>
      </c>
      <c r="F16" s="98"/>
      <c r="G16" s="99">
        <f t="shared" si="0"/>
        <v>0</v>
      </c>
      <c r="H16" s="100"/>
    </row>
    <row r="17" spans="2:8" s="101" customFormat="1" ht="13.5" x14ac:dyDescent="0.25">
      <c r="B17" s="126" t="s">
        <v>93</v>
      </c>
      <c r="C17" s="103" t="s">
        <v>52</v>
      </c>
      <c r="D17" s="96">
        <f>36*1.3</f>
        <v>46.800000000000004</v>
      </c>
      <c r="E17" s="97" t="s">
        <v>43</v>
      </c>
      <c r="F17" s="98"/>
      <c r="G17" s="99">
        <f t="shared" si="0"/>
        <v>0</v>
      </c>
      <c r="H17" s="100"/>
    </row>
    <row r="18" spans="2:8" s="101" customFormat="1" ht="13.5" x14ac:dyDescent="0.25">
      <c r="B18" s="126" t="s">
        <v>94</v>
      </c>
      <c r="C18" s="95" t="s">
        <v>53</v>
      </c>
      <c r="D18" s="96">
        <v>45</v>
      </c>
      <c r="E18" s="97" t="s">
        <v>47</v>
      </c>
      <c r="F18" s="98"/>
      <c r="G18" s="99">
        <f t="shared" si="0"/>
        <v>0</v>
      </c>
      <c r="H18" s="100"/>
    </row>
    <row r="19" spans="2:8" s="101" customFormat="1" ht="13.5" x14ac:dyDescent="0.25">
      <c r="B19" s="126" t="s">
        <v>95</v>
      </c>
      <c r="C19" s="95" t="s">
        <v>54</v>
      </c>
      <c r="D19" s="96">
        <v>1</v>
      </c>
      <c r="E19" s="97" t="s">
        <v>28</v>
      </c>
      <c r="F19" s="98"/>
      <c r="G19" s="99">
        <f t="shared" si="0"/>
        <v>0</v>
      </c>
      <c r="H19" s="100"/>
    </row>
    <row r="20" spans="2:8" s="101" customFormat="1" ht="13.5" x14ac:dyDescent="0.25">
      <c r="B20" s="126"/>
      <c r="C20" s="95" t="s">
        <v>55</v>
      </c>
      <c r="D20" s="96"/>
      <c r="E20" s="97"/>
      <c r="F20" s="98"/>
      <c r="G20" s="99" t="str">
        <f t="shared" si="0"/>
        <v/>
      </c>
      <c r="H20" s="100"/>
    </row>
    <row r="21" spans="2:8" s="101" customFormat="1" ht="13.5" x14ac:dyDescent="0.25">
      <c r="B21" s="126" t="s">
        <v>96</v>
      </c>
      <c r="C21" s="103" t="s">
        <v>56</v>
      </c>
      <c r="D21" s="96">
        <v>1</v>
      </c>
      <c r="E21" s="97" t="s">
        <v>28</v>
      </c>
      <c r="F21" s="98"/>
      <c r="G21" s="99">
        <f t="shared" si="0"/>
        <v>0</v>
      </c>
      <c r="H21" s="100"/>
    </row>
    <row r="22" spans="2:8" s="101" customFormat="1" ht="27" x14ac:dyDescent="0.25">
      <c r="B22" s="126" t="s">
        <v>97</v>
      </c>
      <c r="C22" s="103" t="s">
        <v>57</v>
      </c>
      <c r="D22" s="96">
        <v>1</v>
      </c>
      <c r="E22" s="97" t="s">
        <v>28</v>
      </c>
      <c r="F22" s="98"/>
      <c r="G22" s="99">
        <f t="shared" si="0"/>
        <v>0</v>
      </c>
      <c r="H22" s="100"/>
    </row>
    <row r="23" spans="2:8" s="101" customFormat="1" ht="13.5" x14ac:dyDescent="0.25">
      <c r="B23" s="126" t="s">
        <v>98</v>
      </c>
      <c r="C23" s="103" t="s">
        <v>58</v>
      </c>
      <c r="D23" s="96">
        <v>1</v>
      </c>
      <c r="E23" s="97" t="s">
        <v>28</v>
      </c>
      <c r="F23" s="98"/>
      <c r="G23" s="99">
        <f t="shared" si="0"/>
        <v>0</v>
      </c>
      <c r="H23" s="100"/>
    </row>
    <row r="24" spans="2:8" s="101" customFormat="1" ht="13.5" x14ac:dyDescent="0.25">
      <c r="B24" s="126"/>
      <c r="C24" s="95" t="s">
        <v>59</v>
      </c>
      <c r="D24" s="96"/>
      <c r="E24" s="97"/>
      <c r="F24" s="98"/>
      <c r="G24" s="99" t="str">
        <f t="shared" si="0"/>
        <v/>
      </c>
      <c r="H24" s="100"/>
    </row>
    <row r="25" spans="2:8" s="101" customFormat="1" ht="27" x14ac:dyDescent="0.25">
      <c r="B25" s="126" t="s">
        <v>99</v>
      </c>
      <c r="C25" s="103" t="s">
        <v>60</v>
      </c>
      <c r="D25" s="96">
        <v>1</v>
      </c>
      <c r="E25" s="97" t="s">
        <v>28</v>
      </c>
      <c r="F25" s="98"/>
      <c r="G25" s="99">
        <f t="shared" si="0"/>
        <v>0</v>
      </c>
      <c r="H25" s="100"/>
    </row>
    <row r="26" spans="2:8" s="101" customFormat="1" ht="27" x14ac:dyDescent="0.25">
      <c r="B26" s="126" t="s">
        <v>100</v>
      </c>
      <c r="C26" s="103" t="s">
        <v>61</v>
      </c>
      <c r="D26" s="96">
        <v>1</v>
      </c>
      <c r="E26" s="97" t="s">
        <v>28</v>
      </c>
      <c r="F26" s="98"/>
      <c r="G26" s="99">
        <f t="shared" si="0"/>
        <v>0</v>
      </c>
      <c r="H26" s="100"/>
    </row>
    <row r="27" spans="2:8" s="101" customFormat="1" ht="27" x14ac:dyDescent="0.25">
      <c r="B27" s="126" t="s">
        <v>101</v>
      </c>
      <c r="C27" s="103" t="s">
        <v>62</v>
      </c>
      <c r="D27" s="96">
        <v>1</v>
      </c>
      <c r="E27" s="97" t="s">
        <v>28</v>
      </c>
      <c r="F27" s="98"/>
      <c r="G27" s="99">
        <f t="shared" si="0"/>
        <v>0</v>
      </c>
      <c r="H27" s="100"/>
    </row>
    <row r="28" spans="2:8" s="101" customFormat="1" ht="13.5" x14ac:dyDescent="0.25">
      <c r="B28" s="126" t="s">
        <v>102</v>
      </c>
      <c r="C28" s="103" t="s">
        <v>63</v>
      </c>
      <c r="D28" s="96">
        <v>1</v>
      </c>
      <c r="E28" s="97" t="s">
        <v>28</v>
      </c>
      <c r="F28" s="98"/>
      <c r="G28" s="99">
        <f t="shared" si="0"/>
        <v>0</v>
      </c>
      <c r="H28" s="100"/>
    </row>
    <row r="29" spans="2:8" s="101" customFormat="1" ht="27" x14ac:dyDescent="0.25">
      <c r="B29" s="126"/>
      <c r="C29" s="95" t="s">
        <v>64</v>
      </c>
      <c r="D29" s="96"/>
      <c r="E29" s="97"/>
      <c r="F29" s="98"/>
      <c r="G29" s="99" t="str">
        <f t="shared" si="0"/>
        <v/>
      </c>
      <c r="H29" s="100"/>
    </row>
    <row r="30" spans="2:8" s="101" customFormat="1" ht="13.5" x14ac:dyDescent="0.25">
      <c r="B30" s="126" t="s">
        <v>103</v>
      </c>
      <c r="C30" s="103" t="s">
        <v>65</v>
      </c>
      <c r="D30" s="96">
        <v>1</v>
      </c>
      <c r="E30" s="97" t="s">
        <v>45</v>
      </c>
      <c r="F30" s="98"/>
      <c r="G30" s="99">
        <f t="shared" si="0"/>
        <v>0</v>
      </c>
      <c r="H30" s="100"/>
    </row>
    <row r="31" spans="2:8" s="101" customFormat="1" ht="13.5" x14ac:dyDescent="0.25">
      <c r="B31" s="126" t="s">
        <v>104</v>
      </c>
      <c r="C31" s="103" t="s">
        <v>66</v>
      </c>
      <c r="D31" s="96">
        <v>1</v>
      </c>
      <c r="E31" s="97" t="s">
        <v>45</v>
      </c>
      <c r="F31" s="98"/>
      <c r="G31" s="99">
        <f t="shared" si="0"/>
        <v>0</v>
      </c>
      <c r="H31" s="100"/>
    </row>
    <row r="32" spans="2:8" s="101" customFormat="1" ht="13.5" x14ac:dyDescent="0.25">
      <c r="B32" s="126" t="s">
        <v>105</v>
      </c>
      <c r="C32" s="103" t="s">
        <v>67</v>
      </c>
      <c r="D32" s="96">
        <v>1</v>
      </c>
      <c r="E32" s="97" t="s">
        <v>45</v>
      </c>
      <c r="F32" s="98"/>
      <c r="G32" s="99">
        <f t="shared" si="0"/>
        <v>0</v>
      </c>
      <c r="H32" s="100"/>
    </row>
    <row r="33" spans="2:8" s="101" customFormat="1" ht="13.5" x14ac:dyDescent="0.25">
      <c r="B33" s="126" t="s">
        <v>106</v>
      </c>
      <c r="C33" s="103" t="s">
        <v>68</v>
      </c>
      <c r="D33" s="96">
        <v>1</v>
      </c>
      <c r="E33" s="97" t="s">
        <v>45</v>
      </c>
      <c r="F33" s="98"/>
      <c r="G33" s="99">
        <f t="shared" si="0"/>
        <v>0</v>
      </c>
      <c r="H33" s="100"/>
    </row>
    <row r="34" spans="2:8" s="101" customFormat="1" ht="13.5" x14ac:dyDescent="0.25">
      <c r="B34" s="126" t="s">
        <v>107</v>
      </c>
      <c r="C34" s="103" t="s">
        <v>69</v>
      </c>
      <c r="D34" s="96">
        <v>1</v>
      </c>
      <c r="E34" s="97" t="s">
        <v>45</v>
      </c>
      <c r="F34" s="98"/>
      <c r="G34" s="99">
        <f t="shared" si="0"/>
        <v>0</v>
      </c>
      <c r="H34" s="100"/>
    </row>
    <row r="35" spans="2:8" s="101" customFormat="1" ht="27" x14ac:dyDescent="0.25">
      <c r="B35" s="126" t="s">
        <v>108</v>
      </c>
      <c r="C35" s="95" t="s">
        <v>70</v>
      </c>
      <c r="D35" s="96">
        <v>1</v>
      </c>
      <c r="E35" s="97" t="s">
        <v>28</v>
      </c>
      <c r="F35" s="98"/>
      <c r="G35" s="99">
        <f t="shared" si="0"/>
        <v>0</v>
      </c>
      <c r="H35" s="100"/>
    </row>
    <row r="36" spans="2:8" s="101" customFormat="1" ht="27" x14ac:dyDescent="0.25">
      <c r="B36" s="126" t="s">
        <v>109</v>
      </c>
      <c r="C36" s="95" t="s">
        <v>71</v>
      </c>
      <c r="D36" s="96">
        <v>1</v>
      </c>
      <c r="E36" s="97" t="s">
        <v>28</v>
      </c>
      <c r="F36" s="98"/>
      <c r="G36" s="99">
        <f t="shared" si="0"/>
        <v>0</v>
      </c>
      <c r="H36" s="100"/>
    </row>
    <row r="37" spans="2:8" s="101" customFormat="1" ht="13.5" x14ac:dyDescent="0.25">
      <c r="B37" s="126" t="s">
        <v>110</v>
      </c>
      <c r="C37" s="95" t="s">
        <v>72</v>
      </c>
      <c r="D37" s="96">
        <v>1</v>
      </c>
      <c r="E37" s="97" t="s">
        <v>28</v>
      </c>
      <c r="F37" s="98"/>
      <c r="G37" s="99">
        <f t="shared" si="0"/>
        <v>0</v>
      </c>
      <c r="H37" s="100"/>
    </row>
    <row r="38" spans="2:8" s="101" customFormat="1" ht="13.5" x14ac:dyDescent="0.25">
      <c r="B38" s="126" t="s">
        <v>111</v>
      </c>
      <c r="C38" s="95" t="s">
        <v>73</v>
      </c>
      <c r="D38" s="96">
        <v>1</v>
      </c>
      <c r="E38" s="97" t="s">
        <v>28</v>
      </c>
      <c r="F38" s="98"/>
      <c r="G38" s="99">
        <f t="shared" si="0"/>
        <v>0</v>
      </c>
      <c r="H38" s="100"/>
    </row>
    <row r="39" spans="2:8" s="101" customFormat="1" ht="27" x14ac:dyDescent="0.25">
      <c r="B39" s="126" t="s">
        <v>112</v>
      </c>
      <c r="C39" s="95" t="s">
        <v>115</v>
      </c>
      <c r="D39" s="96">
        <v>1</v>
      </c>
      <c r="E39" s="97" t="s">
        <v>28</v>
      </c>
      <c r="F39" s="98"/>
      <c r="G39" s="99"/>
      <c r="H39" s="100"/>
    </row>
    <row r="40" spans="2:8" s="101" customFormat="1" ht="13.5" x14ac:dyDescent="0.25">
      <c r="B40" s="126"/>
      <c r="C40" s="95"/>
      <c r="D40" s="96"/>
      <c r="E40" s="97"/>
      <c r="F40" s="98"/>
      <c r="G40" s="99" t="str">
        <f t="shared" si="0"/>
        <v/>
      </c>
      <c r="H40" s="100"/>
    </row>
    <row r="41" spans="2:8" s="101" customFormat="1" ht="27" x14ac:dyDescent="0.25">
      <c r="B41" s="126"/>
      <c r="C41" s="104" t="s">
        <v>74</v>
      </c>
      <c r="D41" s="96"/>
      <c r="E41" s="97"/>
      <c r="F41" s="98"/>
      <c r="G41" s="99" t="str">
        <f t="shared" si="0"/>
        <v/>
      </c>
      <c r="H41" s="100"/>
    </row>
    <row r="42" spans="2:8" s="101" customFormat="1" ht="13.5" x14ac:dyDescent="0.25">
      <c r="B42" s="94"/>
      <c r="C42" s="95"/>
      <c r="D42" s="96"/>
      <c r="E42" s="97"/>
      <c r="F42" s="98"/>
      <c r="G42" s="99" t="str">
        <f t="shared" si="0"/>
        <v/>
      </c>
      <c r="H42" s="100"/>
    </row>
    <row r="43" spans="2:8" hidden="1" x14ac:dyDescent="0.25">
      <c r="B43" s="110"/>
      <c r="C43" s="111"/>
      <c r="D43" s="112"/>
      <c r="E43" s="113"/>
      <c r="F43" s="114" t="str">
        <f>IF(D43="","",#REF!*#REF!+#REF!)</f>
        <v/>
      </c>
      <c r="G43" s="115" t="str">
        <f t="shared" si="0"/>
        <v/>
      </c>
      <c r="H43" s="7"/>
    </row>
    <row r="44" spans="2:8" ht="15.75" customHeight="1" x14ac:dyDescent="0.25">
      <c r="B44" s="167" t="s">
        <v>39</v>
      </c>
      <c r="C44" s="168"/>
      <c r="D44" s="168"/>
      <c r="E44" s="168"/>
      <c r="F44" s="169"/>
      <c r="G44" s="116">
        <f>SUM(G6:G43)</f>
        <v>0</v>
      </c>
      <c r="H44" s="7"/>
    </row>
  </sheetData>
  <autoFilter ref="B7:G42" xr:uid="{70BFA5D3-F2E9-4B17-8683-15D0C8331B1D}"/>
  <mergeCells count="1">
    <mergeCell ref="B44:F44"/>
  </mergeCells>
  <phoneticPr fontId="29"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9F34-E135-494A-8354-E25B7B050CD7}">
  <dimension ref="B1:H48"/>
  <sheetViews>
    <sheetView showGridLines="0" view="pageLayout" zoomScaleNormal="85" zoomScaleSheetLayoutView="80" workbookViewId="0">
      <selection activeCell="C11" sqref="C1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4" customWidth="1"/>
    <col min="5" max="5" width="7.28515625" style="54" customWidth="1"/>
    <col min="6" max="6" width="13.5703125" style="20" customWidth="1"/>
    <col min="7" max="7" width="14.28515625" style="20" customWidth="1"/>
    <col min="8" max="16384" width="9.140625" style="2"/>
  </cols>
  <sheetData>
    <row r="1" spans="2:8" ht="19.5" x14ac:dyDescent="0.3">
      <c r="B1" s="15" t="str">
        <f>proj_title</f>
        <v>Swanspool Pavillion</v>
      </c>
      <c r="C1" s="53"/>
    </row>
    <row r="2" spans="2:8" ht="19.5" x14ac:dyDescent="0.3">
      <c r="B2" s="15" t="str">
        <f>job_no</f>
        <v>C2086</v>
      </c>
      <c r="C2" s="6"/>
      <c r="F2" s="81"/>
      <c r="G2" s="81"/>
    </row>
    <row r="3" spans="2:8" x14ac:dyDescent="0.25">
      <c r="B3" s="6"/>
      <c r="C3" s="6"/>
      <c r="F3" s="81"/>
      <c r="G3" s="81"/>
    </row>
    <row r="4" spans="2:8" s="7" customFormat="1" ht="19.5" customHeight="1" x14ac:dyDescent="0.3">
      <c r="B4" s="8">
        <v>2.2000000000000002</v>
      </c>
      <c r="C4" s="11" t="str">
        <f>CSA!C16</f>
        <v>External Walls &amp; Roof</v>
      </c>
      <c r="D4" s="54"/>
      <c r="E4" s="54"/>
      <c r="F4" s="81"/>
      <c r="G4" s="81"/>
    </row>
    <row r="5" spans="2:8" ht="15.75" customHeight="1" x14ac:dyDescent="0.25">
      <c r="B5" s="82"/>
      <c r="C5" s="82"/>
      <c r="D5" s="84"/>
      <c r="E5" s="84"/>
      <c r="F5" s="81"/>
      <c r="G5" s="85"/>
      <c r="H5" s="7"/>
    </row>
    <row r="6" spans="2:8" ht="15.75" customHeight="1" x14ac:dyDescent="0.25">
      <c r="B6" s="56" t="s">
        <v>11</v>
      </c>
      <c r="C6" s="57" t="s">
        <v>12</v>
      </c>
      <c r="D6" s="58" t="s">
        <v>23</v>
      </c>
      <c r="E6" s="58" t="s">
        <v>24</v>
      </c>
      <c r="F6" s="59" t="s">
        <v>25</v>
      </c>
      <c r="G6" s="59" t="s">
        <v>26</v>
      </c>
      <c r="H6" s="7"/>
    </row>
    <row r="7" spans="2:8" ht="7.5" customHeight="1" x14ac:dyDescent="0.25">
      <c r="B7" s="86"/>
      <c r="C7" s="87"/>
      <c r="D7" s="117"/>
      <c r="E7" s="89"/>
      <c r="F7" s="65"/>
      <c r="G7" s="66"/>
      <c r="H7" s="7"/>
    </row>
    <row r="8" spans="2:8" hidden="1" x14ac:dyDescent="0.25">
      <c r="B8" s="90"/>
      <c r="C8" s="91"/>
      <c r="D8" s="118"/>
      <c r="E8" s="93"/>
      <c r="F8" s="65"/>
      <c r="G8" s="66" t="str">
        <f t="shared" ref="G8:G47" si="0">IFERROR(IF(D8="","",F8*D8),0)</f>
        <v/>
      </c>
      <c r="H8" s="7"/>
    </row>
    <row r="9" spans="2:8" s="101" customFormat="1" ht="40.5" x14ac:dyDescent="0.25">
      <c r="B9" s="126" t="s">
        <v>83</v>
      </c>
      <c r="C9" s="95" t="s">
        <v>75</v>
      </c>
      <c r="D9" s="119">
        <v>10</v>
      </c>
      <c r="E9" s="97" t="s">
        <v>43</v>
      </c>
      <c r="F9" s="98"/>
      <c r="G9" s="99">
        <f t="shared" si="0"/>
        <v>0</v>
      </c>
      <c r="H9" s="100"/>
    </row>
    <row r="10" spans="2:8" s="101" customFormat="1" ht="13.5" x14ac:dyDescent="0.25">
      <c r="B10" s="126" t="s">
        <v>84</v>
      </c>
      <c r="C10" s="95" t="s">
        <v>114</v>
      </c>
      <c r="D10" s="119">
        <f>158+178+160</f>
        <v>496</v>
      </c>
      <c r="E10" s="97" t="s">
        <v>43</v>
      </c>
      <c r="F10" s="98"/>
      <c r="G10" s="99">
        <f t="shared" si="0"/>
        <v>0</v>
      </c>
      <c r="H10" s="100"/>
    </row>
    <row r="11" spans="2:8" s="101" customFormat="1" ht="27" x14ac:dyDescent="0.25">
      <c r="B11" s="126" t="s">
        <v>85</v>
      </c>
      <c r="C11" s="95" t="s">
        <v>76</v>
      </c>
      <c r="D11" s="119">
        <v>50</v>
      </c>
      <c r="E11" s="97" t="s">
        <v>43</v>
      </c>
      <c r="F11" s="98"/>
      <c r="G11" s="99">
        <f t="shared" si="0"/>
        <v>0</v>
      </c>
      <c r="H11" s="100"/>
    </row>
    <row r="12" spans="2:8" s="101" customFormat="1" ht="13.5" x14ac:dyDescent="0.25">
      <c r="B12" s="126"/>
      <c r="C12" s="95"/>
      <c r="D12" s="119"/>
      <c r="E12" s="97"/>
      <c r="F12" s="98"/>
      <c r="G12" s="99" t="str">
        <f t="shared" si="0"/>
        <v/>
      </c>
      <c r="H12" s="100"/>
    </row>
    <row r="13" spans="2:8" s="101" customFormat="1" ht="27" x14ac:dyDescent="0.25">
      <c r="B13" s="126"/>
      <c r="C13" s="104" t="s">
        <v>74</v>
      </c>
      <c r="D13" s="119"/>
      <c r="E13" s="97"/>
      <c r="F13" s="98"/>
      <c r="G13" s="99" t="str">
        <f t="shared" si="0"/>
        <v/>
      </c>
      <c r="H13" s="100"/>
    </row>
    <row r="14" spans="2:8" s="101" customFormat="1" ht="13.5" x14ac:dyDescent="0.25">
      <c r="B14" s="94"/>
      <c r="C14" s="95"/>
      <c r="D14" s="119"/>
      <c r="E14" s="97"/>
      <c r="F14" s="98"/>
      <c r="G14" s="99" t="str">
        <f t="shared" si="0"/>
        <v/>
      </c>
      <c r="H14" s="100"/>
    </row>
    <row r="15" spans="2:8" s="101" customFormat="1" ht="13.5" x14ac:dyDescent="0.25">
      <c r="B15" s="94"/>
      <c r="C15" s="95"/>
      <c r="D15" s="119"/>
      <c r="E15" s="97"/>
      <c r="F15" s="98"/>
      <c r="G15" s="99" t="str">
        <f t="shared" si="0"/>
        <v/>
      </c>
      <c r="H15" s="100"/>
    </row>
    <row r="16" spans="2:8" s="101" customFormat="1" ht="13.5" x14ac:dyDescent="0.25">
      <c r="B16" s="94"/>
      <c r="C16" s="95"/>
      <c r="D16" s="119"/>
      <c r="E16" s="97"/>
      <c r="F16" s="98"/>
      <c r="G16" s="99" t="str">
        <f t="shared" si="0"/>
        <v/>
      </c>
      <c r="H16" s="100"/>
    </row>
    <row r="17" spans="2:8" s="101" customFormat="1" ht="13.5" x14ac:dyDescent="0.25">
      <c r="B17" s="94"/>
      <c r="C17" s="95"/>
      <c r="D17" s="119"/>
      <c r="E17" s="97"/>
      <c r="F17" s="98"/>
      <c r="G17" s="99" t="str">
        <f t="shared" si="0"/>
        <v/>
      </c>
      <c r="H17" s="100"/>
    </row>
    <row r="18" spans="2:8" s="101" customFormat="1" ht="13.5" x14ac:dyDescent="0.25">
      <c r="B18" s="94"/>
      <c r="C18" s="95"/>
      <c r="D18" s="119"/>
      <c r="E18" s="97"/>
      <c r="F18" s="98"/>
      <c r="G18" s="99" t="str">
        <f t="shared" si="0"/>
        <v/>
      </c>
      <c r="H18" s="100"/>
    </row>
    <row r="19" spans="2:8" s="101" customFormat="1" ht="13.5" x14ac:dyDescent="0.25">
      <c r="B19" s="94"/>
      <c r="C19" s="95"/>
      <c r="D19" s="119"/>
      <c r="E19" s="97"/>
      <c r="F19" s="98"/>
      <c r="G19" s="99" t="str">
        <f t="shared" si="0"/>
        <v/>
      </c>
      <c r="H19" s="100"/>
    </row>
    <row r="20" spans="2:8" s="101" customFormat="1" ht="13.5" x14ac:dyDescent="0.25">
      <c r="B20" s="94"/>
      <c r="C20" s="95"/>
      <c r="D20" s="119"/>
      <c r="E20" s="97"/>
      <c r="F20" s="98"/>
      <c r="G20" s="99" t="str">
        <f t="shared" si="0"/>
        <v/>
      </c>
      <c r="H20" s="100"/>
    </row>
    <row r="21" spans="2:8" s="101" customFormat="1" ht="13.5" x14ac:dyDescent="0.25">
      <c r="B21" s="94"/>
      <c r="C21" s="95"/>
      <c r="D21" s="119"/>
      <c r="E21" s="97"/>
      <c r="F21" s="98"/>
      <c r="G21" s="99" t="str">
        <f t="shared" si="0"/>
        <v/>
      </c>
      <c r="H21" s="100"/>
    </row>
    <row r="22" spans="2:8" s="101" customFormat="1" ht="13.5" x14ac:dyDescent="0.25">
      <c r="B22" s="94"/>
      <c r="C22" s="95"/>
      <c r="D22" s="119"/>
      <c r="E22" s="97"/>
      <c r="F22" s="98"/>
      <c r="G22" s="99" t="str">
        <f t="shared" si="0"/>
        <v/>
      </c>
      <c r="H22" s="100"/>
    </row>
    <row r="23" spans="2:8" s="101" customFormat="1" ht="13.5" x14ac:dyDescent="0.25">
      <c r="B23" s="94"/>
      <c r="C23" s="95"/>
      <c r="D23" s="119"/>
      <c r="E23" s="97"/>
      <c r="F23" s="98"/>
      <c r="G23" s="99" t="str">
        <f t="shared" si="0"/>
        <v/>
      </c>
      <c r="H23" s="100"/>
    </row>
    <row r="24" spans="2:8" s="101" customFormat="1" ht="13.5" x14ac:dyDescent="0.25">
      <c r="B24" s="94"/>
      <c r="C24" s="95"/>
      <c r="D24" s="119"/>
      <c r="E24" s="97"/>
      <c r="F24" s="98"/>
      <c r="G24" s="99" t="str">
        <f t="shared" si="0"/>
        <v/>
      </c>
      <c r="H24" s="100"/>
    </row>
    <row r="25" spans="2:8" s="101" customFormat="1" ht="13.5" x14ac:dyDescent="0.25">
      <c r="B25" s="94"/>
      <c r="C25" s="95"/>
      <c r="D25" s="119"/>
      <c r="E25" s="97"/>
      <c r="F25" s="98"/>
      <c r="G25" s="99" t="str">
        <f t="shared" si="0"/>
        <v/>
      </c>
      <c r="H25" s="100"/>
    </row>
    <row r="26" spans="2:8" s="101" customFormat="1" ht="13.5" x14ac:dyDescent="0.25">
      <c r="B26" s="94"/>
      <c r="C26" s="95"/>
      <c r="D26" s="119"/>
      <c r="E26" s="97"/>
      <c r="F26" s="98"/>
      <c r="G26" s="99" t="str">
        <f t="shared" si="0"/>
        <v/>
      </c>
      <c r="H26" s="100"/>
    </row>
    <row r="27" spans="2:8" s="101" customFormat="1" ht="13.5" x14ac:dyDescent="0.25">
      <c r="B27" s="94"/>
      <c r="C27" s="95"/>
      <c r="D27" s="119"/>
      <c r="E27" s="97"/>
      <c r="F27" s="98"/>
      <c r="G27" s="99" t="str">
        <f t="shared" si="0"/>
        <v/>
      </c>
      <c r="H27" s="100"/>
    </row>
    <row r="28" spans="2:8" s="101" customFormat="1" ht="13.5" x14ac:dyDescent="0.25">
      <c r="B28" s="94"/>
      <c r="C28" s="95"/>
      <c r="D28" s="119"/>
      <c r="E28" s="97"/>
      <c r="F28" s="98"/>
      <c r="G28" s="99" t="str">
        <f t="shared" si="0"/>
        <v/>
      </c>
      <c r="H28" s="100"/>
    </row>
    <row r="29" spans="2:8" s="101" customFormat="1" ht="13.5" x14ac:dyDescent="0.25">
      <c r="B29" s="94"/>
      <c r="C29" s="95"/>
      <c r="D29" s="119"/>
      <c r="E29" s="97"/>
      <c r="F29" s="98"/>
      <c r="G29" s="99" t="str">
        <f t="shared" si="0"/>
        <v/>
      </c>
      <c r="H29" s="100"/>
    </row>
    <row r="30" spans="2:8" s="101" customFormat="1" ht="13.5" x14ac:dyDescent="0.25">
      <c r="B30" s="94"/>
      <c r="C30" s="95"/>
      <c r="D30" s="119"/>
      <c r="E30" s="97"/>
      <c r="F30" s="98"/>
      <c r="G30" s="99" t="str">
        <f t="shared" si="0"/>
        <v/>
      </c>
      <c r="H30" s="100"/>
    </row>
    <row r="31" spans="2:8" s="101" customFormat="1" ht="13.5" x14ac:dyDescent="0.25">
      <c r="B31" s="94"/>
      <c r="C31" s="95"/>
      <c r="D31" s="119"/>
      <c r="E31" s="97"/>
      <c r="F31" s="98"/>
      <c r="G31" s="99" t="str">
        <f t="shared" si="0"/>
        <v/>
      </c>
      <c r="H31" s="100"/>
    </row>
    <row r="32" spans="2:8" s="101" customFormat="1" ht="13.5" x14ac:dyDescent="0.25">
      <c r="B32" s="94"/>
      <c r="C32" s="95"/>
      <c r="D32" s="119"/>
      <c r="E32" s="97"/>
      <c r="F32" s="98"/>
      <c r="G32" s="99" t="str">
        <f t="shared" si="0"/>
        <v/>
      </c>
      <c r="H32" s="100"/>
    </row>
    <row r="33" spans="2:8" s="101" customFormat="1" ht="13.5" x14ac:dyDescent="0.25">
      <c r="B33" s="94"/>
      <c r="C33" s="95"/>
      <c r="D33" s="119"/>
      <c r="E33" s="97"/>
      <c r="F33" s="98"/>
      <c r="G33" s="99" t="str">
        <f t="shared" si="0"/>
        <v/>
      </c>
      <c r="H33" s="100"/>
    </row>
    <row r="34" spans="2:8" s="101" customFormat="1" ht="13.5" x14ac:dyDescent="0.25">
      <c r="B34" s="94"/>
      <c r="C34" s="95"/>
      <c r="D34" s="119"/>
      <c r="E34" s="97"/>
      <c r="F34" s="98"/>
      <c r="G34" s="99" t="str">
        <f t="shared" si="0"/>
        <v/>
      </c>
      <c r="H34" s="100"/>
    </row>
    <row r="35" spans="2:8" s="101" customFormat="1" ht="13.5" x14ac:dyDescent="0.25">
      <c r="B35" s="94"/>
      <c r="C35" s="95"/>
      <c r="D35" s="119"/>
      <c r="E35" s="97"/>
      <c r="F35" s="98"/>
      <c r="G35" s="99" t="str">
        <f t="shared" si="0"/>
        <v/>
      </c>
      <c r="H35" s="100"/>
    </row>
    <row r="36" spans="2:8" s="101" customFormat="1" ht="13.5" x14ac:dyDescent="0.25">
      <c r="B36" s="94"/>
      <c r="C36" s="95"/>
      <c r="D36" s="119"/>
      <c r="E36" s="97"/>
      <c r="F36" s="98"/>
      <c r="G36" s="99" t="str">
        <f t="shared" si="0"/>
        <v/>
      </c>
      <c r="H36" s="100"/>
    </row>
    <row r="37" spans="2:8" s="101" customFormat="1" ht="13.5" x14ac:dyDescent="0.25">
      <c r="B37" s="94"/>
      <c r="C37" s="95"/>
      <c r="D37" s="119"/>
      <c r="E37" s="97"/>
      <c r="F37" s="98"/>
      <c r="G37" s="99" t="str">
        <f t="shared" si="0"/>
        <v/>
      </c>
      <c r="H37" s="100"/>
    </row>
    <row r="38" spans="2:8" s="101" customFormat="1" ht="13.5" x14ac:dyDescent="0.25">
      <c r="B38" s="94"/>
      <c r="C38" s="95"/>
      <c r="D38" s="119"/>
      <c r="E38" s="97"/>
      <c r="F38" s="98"/>
      <c r="G38" s="99" t="str">
        <f t="shared" si="0"/>
        <v/>
      </c>
      <c r="H38" s="100"/>
    </row>
    <row r="39" spans="2:8" s="101" customFormat="1" ht="13.5" x14ac:dyDescent="0.25">
      <c r="B39" s="94"/>
      <c r="C39" s="95"/>
      <c r="D39" s="119"/>
      <c r="E39" s="97"/>
      <c r="F39" s="98"/>
      <c r="G39" s="99" t="str">
        <f t="shared" si="0"/>
        <v/>
      </c>
      <c r="H39" s="100"/>
    </row>
    <row r="40" spans="2:8" s="101" customFormat="1" ht="13.5" x14ac:dyDescent="0.25">
      <c r="B40" s="94"/>
      <c r="C40" s="95"/>
      <c r="D40" s="119"/>
      <c r="E40" s="97"/>
      <c r="F40" s="98"/>
      <c r="G40" s="99" t="str">
        <f t="shared" si="0"/>
        <v/>
      </c>
      <c r="H40" s="100"/>
    </row>
    <row r="41" spans="2:8" s="101" customFormat="1" ht="13.5" x14ac:dyDescent="0.25">
      <c r="B41" s="94"/>
      <c r="C41" s="95"/>
      <c r="D41" s="119"/>
      <c r="E41" s="97"/>
      <c r="F41" s="98"/>
      <c r="G41" s="99" t="str">
        <f t="shared" si="0"/>
        <v/>
      </c>
      <c r="H41" s="100"/>
    </row>
    <row r="42" spans="2:8" s="101" customFormat="1" ht="13.5" x14ac:dyDescent="0.25">
      <c r="B42" s="94"/>
      <c r="C42" s="95"/>
      <c r="D42" s="119"/>
      <c r="E42" s="97"/>
      <c r="F42" s="98"/>
      <c r="G42" s="99" t="str">
        <f t="shared" si="0"/>
        <v/>
      </c>
      <c r="H42" s="100"/>
    </row>
    <row r="43" spans="2:8" s="101" customFormat="1" ht="13.5" x14ac:dyDescent="0.25">
      <c r="B43" s="94"/>
      <c r="C43" s="95"/>
      <c r="D43" s="119"/>
      <c r="E43" s="97"/>
      <c r="F43" s="98"/>
      <c r="G43" s="99" t="str">
        <f t="shared" si="0"/>
        <v/>
      </c>
      <c r="H43" s="100"/>
    </row>
    <row r="44" spans="2:8" s="101" customFormat="1" ht="13.5" x14ac:dyDescent="0.25">
      <c r="B44" s="94"/>
      <c r="C44" s="95"/>
      <c r="D44" s="119"/>
      <c r="E44" s="97"/>
      <c r="F44" s="98"/>
      <c r="G44" s="99" t="str">
        <f t="shared" si="0"/>
        <v/>
      </c>
      <c r="H44" s="100"/>
    </row>
    <row r="45" spans="2:8" s="101" customFormat="1" ht="13.5" x14ac:dyDescent="0.25">
      <c r="B45" s="94"/>
      <c r="C45" s="95"/>
      <c r="D45" s="119"/>
      <c r="E45" s="97"/>
      <c r="F45" s="98"/>
      <c r="G45" s="99" t="str">
        <f t="shared" si="0"/>
        <v/>
      </c>
      <c r="H45" s="100"/>
    </row>
    <row r="46" spans="2:8" s="101" customFormat="1" ht="13.5" x14ac:dyDescent="0.25">
      <c r="B46" s="105"/>
      <c r="C46" s="106"/>
      <c r="D46" s="120"/>
      <c r="E46" s="107"/>
      <c r="F46" s="108" t="str">
        <f>IF(D46="","",#REF!*#REF!+#REF!)</f>
        <v/>
      </c>
      <c r="G46" s="109" t="str">
        <f t="shared" si="0"/>
        <v/>
      </c>
      <c r="H46" s="100"/>
    </row>
    <row r="47" spans="2:8" hidden="1" x14ac:dyDescent="0.25">
      <c r="B47" s="110"/>
      <c r="C47" s="111"/>
      <c r="D47" s="121"/>
      <c r="E47" s="113"/>
      <c r="F47" s="114" t="str">
        <f>IF(D47="","",#REF!*#REF!+#REF!)</f>
        <v/>
      </c>
      <c r="G47" s="115" t="str">
        <f t="shared" si="0"/>
        <v/>
      </c>
      <c r="H47" s="7"/>
    </row>
    <row r="48" spans="2:8" ht="15.75" customHeight="1" x14ac:dyDescent="0.25">
      <c r="B48" s="167" t="s">
        <v>39</v>
      </c>
      <c r="C48" s="168"/>
      <c r="D48" s="168"/>
      <c r="E48" s="168"/>
      <c r="F48" s="169"/>
      <c r="G48" s="116">
        <f>SUM(G6:G47)</f>
        <v>0</v>
      </c>
      <c r="H48" s="7"/>
    </row>
  </sheetData>
  <mergeCells count="1">
    <mergeCell ref="B48:F48"/>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C6B69-E1A5-4B7F-BA87-73EBB12DA0DC}">
  <dimension ref="B1:H45"/>
  <sheetViews>
    <sheetView showGridLines="0" view="pageLayout" zoomScaleNormal="85" zoomScaleSheetLayoutView="80" workbookViewId="0">
      <selection activeCell="C11" sqref="C1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4" customWidth="1"/>
    <col min="5" max="5" width="7.28515625" style="54" customWidth="1"/>
    <col min="6" max="6" width="13.5703125" style="20" customWidth="1"/>
    <col min="7" max="7" width="14.28515625" style="20" customWidth="1"/>
    <col min="8" max="16384" width="9.140625" style="2"/>
  </cols>
  <sheetData>
    <row r="1" spans="2:8" ht="19.5" x14ac:dyDescent="0.3">
      <c r="B1" s="15" t="str">
        <f>proj_title</f>
        <v>Swanspool Pavillion</v>
      </c>
      <c r="C1" s="53"/>
    </row>
    <row r="2" spans="2:8" ht="19.5" x14ac:dyDescent="0.3">
      <c r="B2" s="15" t="str">
        <f>job_no</f>
        <v>C2086</v>
      </c>
      <c r="C2" s="6"/>
      <c r="F2" s="81"/>
      <c r="G2" s="81"/>
    </row>
    <row r="3" spans="2:8" x14ac:dyDescent="0.25">
      <c r="B3" s="6"/>
      <c r="C3" s="6"/>
      <c r="F3" s="81"/>
      <c r="G3" s="81"/>
    </row>
    <row r="4" spans="2:8" s="7" customFormat="1" ht="19.5" customHeight="1" x14ac:dyDescent="0.3">
      <c r="B4" s="8">
        <v>2.13</v>
      </c>
      <c r="C4" s="11" t="str">
        <f>CSA!C17</f>
        <v>BWIC</v>
      </c>
      <c r="D4" s="54"/>
      <c r="E4" s="54"/>
      <c r="F4" s="81"/>
      <c r="G4" s="81"/>
    </row>
    <row r="5" spans="2:8" ht="15.75" customHeight="1" x14ac:dyDescent="0.25">
      <c r="B5" s="82"/>
      <c r="C5" s="82"/>
      <c r="D5" s="84"/>
      <c r="E5" s="84"/>
      <c r="F5" s="81"/>
      <c r="G5" s="85"/>
      <c r="H5" s="7"/>
    </row>
    <row r="6" spans="2:8" ht="15.75" customHeight="1" x14ac:dyDescent="0.25">
      <c r="B6" s="56" t="s">
        <v>11</v>
      </c>
      <c r="C6" s="57" t="s">
        <v>12</v>
      </c>
      <c r="D6" s="58" t="s">
        <v>23</v>
      </c>
      <c r="E6" s="58" t="s">
        <v>24</v>
      </c>
      <c r="F6" s="59" t="s">
        <v>25</v>
      </c>
      <c r="G6" s="59" t="s">
        <v>26</v>
      </c>
      <c r="H6" s="7"/>
    </row>
    <row r="7" spans="2:8" ht="7.5" customHeight="1" x14ac:dyDescent="0.25">
      <c r="B7" s="86"/>
      <c r="C7" s="87"/>
      <c r="D7" s="117"/>
      <c r="E7" s="89"/>
      <c r="F7" s="65"/>
      <c r="G7" s="66"/>
      <c r="H7" s="7"/>
    </row>
    <row r="8" spans="2:8" hidden="1" x14ac:dyDescent="0.25">
      <c r="B8" s="90"/>
      <c r="C8" s="91"/>
      <c r="D8" s="118"/>
      <c r="E8" s="93"/>
      <c r="F8" s="65"/>
      <c r="G8" s="66" t="str">
        <f t="shared" ref="G8:G44" si="0">IFERROR(IF(D8="","",F8*D8),0)</f>
        <v/>
      </c>
      <c r="H8" s="7"/>
    </row>
    <row r="9" spans="2:8" s="101" customFormat="1" ht="13.5" x14ac:dyDescent="0.25">
      <c r="B9" s="127" t="s">
        <v>118</v>
      </c>
      <c r="C9" s="95" t="s">
        <v>78</v>
      </c>
      <c r="D9" s="119">
        <v>1</v>
      </c>
      <c r="E9" s="97" t="s">
        <v>28</v>
      </c>
      <c r="F9" s="98"/>
      <c r="G9" s="99">
        <f t="shared" si="0"/>
        <v>0</v>
      </c>
      <c r="H9" s="100"/>
    </row>
    <row r="10" spans="2:8" s="101" customFormat="1" ht="13.5" x14ac:dyDescent="0.25">
      <c r="B10" s="125"/>
      <c r="C10" s="95"/>
      <c r="D10" s="119"/>
      <c r="E10" s="97"/>
      <c r="F10" s="98"/>
      <c r="G10" s="99" t="str">
        <f t="shared" si="0"/>
        <v/>
      </c>
      <c r="H10" s="100"/>
    </row>
    <row r="11" spans="2:8" s="101" customFormat="1" ht="27" x14ac:dyDescent="0.25">
      <c r="B11" s="125" t="s">
        <v>117</v>
      </c>
      <c r="C11" s="95" t="s">
        <v>79</v>
      </c>
      <c r="D11" s="119">
        <v>1</v>
      </c>
      <c r="E11" s="97" t="s">
        <v>28</v>
      </c>
      <c r="F11" s="98"/>
      <c r="G11" s="99">
        <f t="shared" si="0"/>
        <v>0</v>
      </c>
      <c r="H11" s="100"/>
    </row>
    <row r="12" spans="2:8" s="101" customFormat="1" ht="13.5" x14ac:dyDescent="0.25">
      <c r="B12" s="125"/>
      <c r="C12" s="95"/>
      <c r="D12" s="119"/>
      <c r="E12" s="97"/>
      <c r="F12" s="98"/>
      <c r="G12" s="99" t="str">
        <f t="shared" si="0"/>
        <v/>
      </c>
      <c r="H12" s="100"/>
    </row>
    <row r="13" spans="2:8" s="101" customFormat="1" ht="13.5" x14ac:dyDescent="0.25">
      <c r="B13" s="125" t="s">
        <v>119</v>
      </c>
      <c r="C13" s="95" t="s">
        <v>80</v>
      </c>
      <c r="D13" s="119">
        <v>1</v>
      </c>
      <c r="E13" s="97" t="s">
        <v>28</v>
      </c>
      <c r="F13" s="98"/>
      <c r="G13" s="99">
        <f t="shared" si="0"/>
        <v>0</v>
      </c>
      <c r="H13" s="100"/>
    </row>
    <row r="14" spans="2:8" s="101" customFormat="1" ht="13.5" x14ac:dyDescent="0.25">
      <c r="B14" s="125"/>
      <c r="C14" s="95"/>
      <c r="D14" s="119"/>
      <c r="E14" s="97"/>
      <c r="F14" s="98"/>
      <c r="G14" s="99" t="str">
        <f t="shared" si="0"/>
        <v/>
      </c>
      <c r="H14" s="100"/>
    </row>
    <row r="15" spans="2:8" s="101" customFormat="1" ht="27" x14ac:dyDescent="0.25">
      <c r="B15" s="125"/>
      <c r="C15" s="104" t="s">
        <v>74</v>
      </c>
      <c r="D15" s="119"/>
      <c r="E15" s="97"/>
      <c r="F15" s="98"/>
      <c r="G15" s="99" t="str">
        <f t="shared" si="0"/>
        <v/>
      </c>
      <c r="H15" s="100"/>
    </row>
    <row r="16" spans="2:8" s="101" customFormat="1" ht="13.5" x14ac:dyDescent="0.25">
      <c r="B16" s="125"/>
      <c r="C16" s="95"/>
      <c r="D16" s="119"/>
      <c r="E16" s="97"/>
      <c r="F16" s="98"/>
      <c r="G16" s="99" t="str">
        <f t="shared" si="0"/>
        <v/>
      </c>
      <c r="H16" s="100"/>
    </row>
    <row r="17" spans="2:8" s="101" customFormat="1" ht="13.5" x14ac:dyDescent="0.25">
      <c r="B17" s="125"/>
      <c r="C17" s="95"/>
      <c r="D17" s="119"/>
      <c r="E17" s="97"/>
      <c r="F17" s="98"/>
      <c r="G17" s="99" t="str">
        <f t="shared" si="0"/>
        <v/>
      </c>
      <c r="H17" s="100"/>
    </row>
    <row r="18" spans="2:8" s="101" customFormat="1" ht="13.5" x14ac:dyDescent="0.25">
      <c r="B18" s="125"/>
      <c r="C18" s="95"/>
      <c r="D18" s="119"/>
      <c r="E18" s="97"/>
      <c r="F18" s="98"/>
      <c r="G18" s="99" t="str">
        <f t="shared" si="0"/>
        <v/>
      </c>
      <c r="H18" s="100"/>
    </row>
    <row r="19" spans="2:8" s="101" customFormat="1" ht="13.5" x14ac:dyDescent="0.25">
      <c r="B19" s="125"/>
      <c r="C19" s="95"/>
      <c r="D19" s="119"/>
      <c r="E19" s="97"/>
      <c r="F19" s="98"/>
      <c r="G19" s="99" t="str">
        <f t="shared" si="0"/>
        <v/>
      </c>
      <c r="H19" s="100"/>
    </row>
    <row r="20" spans="2:8" s="101" customFormat="1" ht="13.5" x14ac:dyDescent="0.25">
      <c r="B20" s="125"/>
      <c r="C20" s="95"/>
      <c r="D20" s="119"/>
      <c r="E20" s="97"/>
      <c r="F20" s="98"/>
      <c r="G20" s="99" t="str">
        <f t="shared" si="0"/>
        <v/>
      </c>
      <c r="H20" s="100"/>
    </row>
    <row r="21" spans="2:8" s="101" customFormat="1" ht="13.5" x14ac:dyDescent="0.25">
      <c r="B21" s="125"/>
      <c r="C21" s="95"/>
      <c r="D21" s="119"/>
      <c r="E21" s="97"/>
      <c r="F21" s="98"/>
      <c r="G21" s="99" t="str">
        <f t="shared" si="0"/>
        <v/>
      </c>
      <c r="H21" s="100"/>
    </row>
    <row r="22" spans="2:8" s="101" customFormat="1" ht="13.5" x14ac:dyDescent="0.25">
      <c r="B22" s="125"/>
      <c r="C22" s="95"/>
      <c r="D22" s="119"/>
      <c r="E22" s="97"/>
      <c r="F22" s="98"/>
      <c r="G22" s="99" t="str">
        <f t="shared" si="0"/>
        <v/>
      </c>
      <c r="H22" s="100"/>
    </row>
    <row r="23" spans="2:8" s="101" customFormat="1" ht="13.5" x14ac:dyDescent="0.25">
      <c r="B23" s="125"/>
      <c r="C23" s="95"/>
      <c r="D23" s="119"/>
      <c r="E23" s="97"/>
      <c r="F23" s="98"/>
      <c r="G23" s="99" t="str">
        <f t="shared" si="0"/>
        <v/>
      </c>
      <c r="H23" s="100"/>
    </row>
    <row r="24" spans="2:8" s="101" customFormat="1" ht="13.5" x14ac:dyDescent="0.25">
      <c r="B24" s="125"/>
      <c r="C24" s="95"/>
      <c r="D24" s="119"/>
      <c r="E24" s="97"/>
      <c r="F24" s="98"/>
      <c r="G24" s="99" t="str">
        <f t="shared" si="0"/>
        <v/>
      </c>
      <c r="H24" s="100"/>
    </row>
    <row r="25" spans="2:8" s="101" customFormat="1" ht="13.5" x14ac:dyDescent="0.25">
      <c r="B25" s="125"/>
      <c r="C25" s="95"/>
      <c r="D25" s="119"/>
      <c r="E25" s="97"/>
      <c r="F25" s="98"/>
      <c r="G25" s="99" t="str">
        <f t="shared" si="0"/>
        <v/>
      </c>
      <c r="H25" s="100"/>
    </row>
    <row r="26" spans="2:8" s="101" customFormat="1" ht="13.5" x14ac:dyDescent="0.25">
      <c r="B26" s="125"/>
      <c r="C26" s="95"/>
      <c r="D26" s="119"/>
      <c r="E26" s="97"/>
      <c r="F26" s="98"/>
      <c r="G26" s="99" t="str">
        <f t="shared" si="0"/>
        <v/>
      </c>
      <c r="H26" s="100"/>
    </row>
    <row r="27" spans="2:8" s="101" customFormat="1" ht="13.5" x14ac:dyDescent="0.25">
      <c r="B27" s="125"/>
      <c r="C27" s="95"/>
      <c r="D27" s="119"/>
      <c r="E27" s="97"/>
      <c r="F27" s="98"/>
      <c r="G27" s="99" t="str">
        <f t="shared" si="0"/>
        <v/>
      </c>
      <c r="H27" s="100"/>
    </row>
    <row r="28" spans="2:8" s="101" customFormat="1" ht="13.5" x14ac:dyDescent="0.25">
      <c r="B28" s="125"/>
      <c r="C28" s="95"/>
      <c r="D28" s="119"/>
      <c r="E28" s="97"/>
      <c r="F28" s="98"/>
      <c r="G28" s="99" t="str">
        <f t="shared" si="0"/>
        <v/>
      </c>
      <c r="H28" s="100"/>
    </row>
    <row r="29" spans="2:8" s="101" customFormat="1" ht="13.5" x14ac:dyDescent="0.25">
      <c r="B29" s="125"/>
      <c r="C29" s="95"/>
      <c r="D29" s="119"/>
      <c r="E29" s="97"/>
      <c r="F29" s="98"/>
      <c r="G29" s="99" t="str">
        <f t="shared" si="0"/>
        <v/>
      </c>
      <c r="H29" s="100"/>
    </row>
    <row r="30" spans="2:8" s="101" customFormat="1" ht="13.5" x14ac:dyDescent="0.25">
      <c r="B30" s="125"/>
      <c r="C30" s="95"/>
      <c r="D30" s="119"/>
      <c r="E30" s="97"/>
      <c r="F30" s="98"/>
      <c r="G30" s="99" t="str">
        <f t="shared" si="0"/>
        <v/>
      </c>
      <c r="H30" s="100"/>
    </row>
    <row r="31" spans="2:8" s="101" customFormat="1" ht="13.5" x14ac:dyDescent="0.25">
      <c r="B31" s="125"/>
      <c r="C31" s="95"/>
      <c r="D31" s="119"/>
      <c r="E31" s="97"/>
      <c r="F31" s="98"/>
      <c r="G31" s="99" t="str">
        <f t="shared" si="0"/>
        <v/>
      </c>
      <c r="H31" s="100"/>
    </row>
    <row r="32" spans="2:8" s="101" customFormat="1" ht="13.5" x14ac:dyDescent="0.25">
      <c r="B32" s="125"/>
      <c r="C32" s="95"/>
      <c r="D32" s="119"/>
      <c r="E32" s="97"/>
      <c r="F32" s="98"/>
      <c r="G32" s="99" t="str">
        <f t="shared" si="0"/>
        <v/>
      </c>
      <c r="H32" s="100"/>
    </row>
    <row r="33" spans="2:8" s="101" customFormat="1" ht="13.5" x14ac:dyDescent="0.25">
      <c r="B33" s="125"/>
      <c r="C33" s="95"/>
      <c r="D33" s="119"/>
      <c r="E33" s="97"/>
      <c r="F33" s="98"/>
      <c r="G33" s="99" t="str">
        <f t="shared" si="0"/>
        <v/>
      </c>
      <c r="H33" s="100"/>
    </row>
    <row r="34" spans="2:8" s="101" customFormat="1" ht="13.5" x14ac:dyDescent="0.25">
      <c r="B34" s="125"/>
      <c r="C34" s="95"/>
      <c r="D34" s="119"/>
      <c r="E34" s="97"/>
      <c r="F34" s="98"/>
      <c r="G34" s="99" t="str">
        <f t="shared" si="0"/>
        <v/>
      </c>
      <c r="H34" s="100"/>
    </row>
    <row r="35" spans="2:8" s="101" customFormat="1" ht="13.5" x14ac:dyDescent="0.25">
      <c r="B35" s="125"/>
      <c r="C35" s="95"/>
      <c r="D35" s="119"/>
      <c r="E35" s="97"/>
      <c r="F35" s="98"/>
      <c r="G35" s="99" t="str">
        <f t="shared" si="0"/>
        <v/>
      </c>
      <c r="H35" s="100"/>
    </row>
    <row r="36" spans="2:8" s="101" customFormat="1" ht="13.5" x14ac:dyDescent="0.25">
      <c r="B36" s="125"/>
      <c r="C36" s="95"/>
      <c r="D36" s="119"/>
      <c r="E36" s="97"/>
      <c r="F36" s="98"/>
      <c r="G36" s="99" t="str">
        <f t="shared" si="0"/>
        <v/>
      </c>
      <c r="H36" s="100"/>
    </row>
    <row r="37" spans="2:8" s="101" customFormat="1" ht="13.5" x14ac:dyDescent="0.25">
      <c r="B37" s="125"/>
      <c r="C37" s="95"/>
      <c r="D37" s="119"/>
      <c r="E37" s="97"/>
      <c r="F37" s="98"/>
      <c r="G37" s="99" t="str">
        <f t="shared" si="0"/>
        <v/>
      </c>
      <c r="H37" s="100"/>
    </row>
    <row r="38" spans="2:8" s="101" customFormat="1" ht="13.5" x14ac:dyDescent="0.25">
      <c r="B38" s="125"/>
      <c r="C38" s="95"/>
      <c r="D38" s="119"/>
      <c r="E38" s="97"/>
      <c r="F38" s="98"/>
      <c r="G38" s="99" t="str">
        <f t="shared" si="0"/>
        <v/>
      </c>
      <c r="H38" s="100"/>
    </row>
    <row r="39" spans="2:8" s="101" customFormat="1" ht="13.5" x14ac:dyDescent="0.25">
      <c r="B39" s="94"/>
      <c r="C39" s="95"/>
      <c r="D39" s="119"/>
      <c r="E39" s="97"/>
      <c r="F39" s="98"/>
      <c r="G39" s="99" t="str">
        <f t="shared" si="0"/>
        <v/>
      </c>
      <c r="H39" s="100"/>
    </row>
    <row r="40" spans="2:8" s="101" customFormat="1" ht="13.5" x14ac:dyDescent="0.25">
      <c r="B40" s="94"/>
      <c r="C40" s="95"/>
      <c r="D40" s="119"/>
      <c r="E40" s="97"/>
      <c r="F40" s="98"/>
      <c r="G40" s="99" t="str">
        <f t="shared" si="0"/>
        <v/>
      </c>
      <c r="H40" s="100"/>
    </row>
    <row r="41" spans="2:8" s="101" customFormat="1" ht="13.5" x14ac:dyDescent="0.25">
      <c r="B41" s="94"/>
      <c r="C41" s="95"/>
      <c r="D41" s="119"/>
      <c r="E41" s="97"/>
      <c r="F41" s="98"/>
      <c r="G41" s="99" t="str">
        <f t="shared" si="0"/>
        <v/>
      </c>
      <c r="H41" s="100"/>
    </row>
    <row r="42" spans="2:8" s="101" customFormat="1" ht="13.5" x14ac:dyDescent="0.25">
      <c r="B42" s="94"/>
      <c r="C42" s="95"/>
      <c r="D42" s="119"/>
      <c r="E42" s="97"/>
      <c r="F42" s="98"/>
      <c r="G42" s="99" t="str">
        <f t="shared" si="0"/>
        <v/>
      </c>
      <c r="H42" s="100"/>
    </row>
    <row r="43" spans="2:8" s="101" customFormat="1" ht="13.5" x14ac:dyDescent="0.25">
      <c r="B43" s="105"/>
      <c r="C43" s="106"/>
      <c r="D43" s="120"/>
      <c r="E43" s="107"/>
      <c r="F43" s="108"/>
      <c r="G43" s="109" t="str">
        <f t="shared" si="0"/>
        <v/>
      </c>
      <c r="H43" s="100"/>
    </row>
    <row r="44" spans="2:8" hidden="1" x14ac:dyDescent="0.25">
      <c r="B44" s="110"/>
      <c r="C44" s="111"/>
      <c r="D44" s="121"/>
      <c r="E44" s="113"/>
      <c r="F44" s="114" t="str">
        <f>IF(D44="","",#REF!*#REF!+#REF!)</f>
        <v/>
      </c>
      <c r="G44" s="115" t="str">
        <f t="shared" si="0"/>
        <v/>
      </c>
      <c r="H44" s="7"/>
    </row>
    <row r="45" spans="2:8" ht="15.75" customHeight="1" x14ac:dyDescent="0.25">
      <c r="B45" s="167" t="s">
        <v>39</v>
      </c>
      <c r="C45" s="168"/>
      <c r="D45" s="168"/>
      <c r="E45" s="168"/>
      <c r="F45" s="169"/>
      <c r="G45" s="116">
        <f>SUM(G6:G44)</f>
        <v>0</v>
      </c>
      <c r="H45" s="7"/>
    </row>
  </sheetData>
  <autoFilter ref="B7:G42" xr:uid="{70BFA5D3-F2E9-4B17-8683-15D0C8331B1D}"/>
  <mergeCells count="1">
    <mergeCell ref="B45:F45"/>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43"/>
  <sheetViews>
    <sheetView showGridLines="0" view="pageLayout" zoomScaleNormal="85" zoomScaleSheetLayoutView="85" workbookViewId="0">
      <selection activeCell="C23" sqref="C23"/>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4" customWidth="1"/>
    <col min="5" max="5" width="7.28515625" style="54" customWidth="1"/>
    <col min="6" max="6" width="13.5703125" style="20" customWidth="1"/>
    <col min="7" max="7" width="14.28515625" style="20" customWidth="1"/>
    <col min="8" max="16384" width="9.140625" style="2"/>
  </cols>
  <sheetData>
    <row r="1" spans="2:7" ht="19.5" x14ac:dyDescent="0.3">
      <c r="B1" s="15" t="s">
        <v>5</v>
      </c>
      <c r="C1" s="53"/>
    </row>
    <row r="2" spans="2:7" ht="19.5" x14ac:dyDescent="0.3">
      <c r="B2" s="15" t="s">
        <v>3</v>
      </c>
      <c r="C2" s="6"/>
      <c r="F2" s="81"/>
      <c r="G2" s="81"/>
    </row>
    <row r="3" spans="2:7" x14ac:dyDescent="0.25">
      <c r="B3" s="6"/>
      <c r="C3" s="6"/>
      <c r="F3" s="81"/>
      <c r="G3" s="81"/>
    </row>
    <row r="4" spans="2:7" s="7" customFormat="1" ht="19.5" customHeight="1" x14ac:dyDescent="0.3">
      <c r="B4" s="11" t="s">
        <v>116</v>
      </c>
      <c r="C4" s="6"/>
      <c r="D4" s="54"/>
      <c r="E4" s="54"/>
      <c r="F4" s="81"/>
      <c r="G4" s="81"/>
    </row>
    <row r="5" spans="2:7" ht="15.75" customHeight="1" x14ac:dyDescent="0.25">
      <c r="B5" s="82"/>
      <c r="C5" s="82"/>
      <c r="D5" s="84"/>
      <c r="E5" s="84"/>
      <c r="F5" s="81"/>
      <c r="G5" s="85"/>
    </row>
    <row r="6" spans="2:7" ht="15.75" customHeight="1" x14ac:dyDescent="0.25">
      <c r="B6" s="56" t="s">
        <v>11</v>
      </c>
      <c r="C6" s="57" t="s">
        <v>12</v>
      </c>
      <c r="D6" s="58" t="s">
        <v>23</v>
      </c>
      <c r="E6" s="58" t="s">
        <v>24</v>
      </c>
      <c r="F6" s="59" t="s">
        <v>25</v>
      </c>
      <c r="G6" s="59" t="s">
        <v>26</v>
      </c>
    </row>
    <row r="7" spans="2:7" ht="7.5" customHeight="1" x14ac:dyDescent="0.25">
      <c r="B7" s="86"/>
      <c r="C7" s="87"/>
      <c r="D7" s="117"/>
      <c r="E7" s="89"/>
      <c r="F7" s="65"/>
      <c r="G7" s="66"/>
    </row>
    <row r="8" spans="2:7" s="101" customFormat="1" ht="13.5" x14ac:dyDescent="0.25">
      <c r="B8" s="94"/>
      <c r="C8" s="144"/>
      <c r="D8" s="119"/>
      <c r="E8" s="97"/>
      <c r="F8" s="98"/>
      <c r="G8" s="99" t="str">
        <f t="shared" ref="G8:G42" si="0">IFERROR(IF(D8="","",F8*D8),0)</f>
        <v/>
      </c>
    </row>
    <row r="9" spans="2:7" s="101" customFormat="1" ht="13.5" x14ac:dyDescent="0.25">
      <c r="B9" s="94"/>
      <c r="C9" s="144" t="s">
        <v>120</v>
      </c>
      <c r="D9" s="119"/>
      <c r="E9" s="97"/>
      <c r="F9" s="98"/>
      <c r="G9" s="99" t="str">
        <f t="shared" si="0"/>
        <v/>
      </c>
    </row>
    <row r="10" spans="2:7" s="101" customFormat="1" ht="13.5" x14ac:dyDescent="0.25">
      <c r="B10" s="94"/>
      <c r="C10" s="103" t="s">
        <v>121</v>
      </c>
      <c r="D10" s="119">
        <v>1</v>
      </c>
      <c r="E10" s="97" t="s">
        <v>77</v>
      </c>
      <c r="F10" s="98"/>
      <c r="G10" s="99">
        <f t="shared" si="0"/>
        <v>0</v>
      </c>
    </row>
    <row r="11" spans="2:7" s="101" customFormat="1" ht="27" x14ac:dyDescent="0.25">
      <c r="B11" s="94"/>
      <c r="C11" s="103" t="s">
        <v>122</v>
      </c>
      <c r="D11" s="119">
        <v>1</v>
      </c>
      <c r="E11" s="97" t="s">
        <v>77</v>
      </c>
      <c r="F11" s="98"/>
      <c r="G11" s="99">
        <f t="shared" si="0"/>
        <v>0</v>
      </c>
    </row>
    <row r="12" spans="2:7" s="101" customFormat="1" ht="13.5" x14ac:dyDescent="0.25">
      <c r="B12" s="94"/>
      <c r="C12" s="103" t="s">
        <v>123</v>
      </c>
      <c r="D12" s="119">
        <v>1</v>
      </c>
      <c r="E12" s="97" t="s">
        <v>77</v>
      </c>
      <c r="F12" s="98"/>
      <c r="G12" s="99">
        <f t="shared" si="0"/>
        <v>0</v>
      </c>
    </row>
    <row r="13" spans="2:7" s="101" customFormat="1" ht="13.5" x14ac:dyDescent="0.25">
      <c r="B13" s="94"/>
      <c r="C13" s="103" t="s">
        <v>124</v>
      </c>
      <c r="D13" s="119">
        <v>1</v>
      </c>
      <c r="E13" s="97" t="s">
        <v>77</v>
      </c>
      <c r="F13" s="98"/>
      <c r="G13" s="99">
        <f t="shared" si="0"/>
        <v>0</v>
      </c>
    </row>
    <row r="14" spans="2:7" s="101" customFormat="1" ht="13.5" x14ac:dyDescent="0.25">
      <c r="B14" s="94"/>
      <c r="C14" s="103" t="s">
        <v>125</v>
      </c>
      <c r="D14" s="119">
        <v>1</v>
      </c>
      <c r="E14" s="97" t="s">
        <v>77</v>
      </c>
      <c r="F14" s="98"/>
      <c r="G14" s="99">
        <f t="shared" si="0"/>
        <v>0</v>
      </c>
    </row>
    <row r="15" spans="2:7" s="101" customFormat="1" ht="13.5" x14ac:dyDescent="0.25">
      <c r="B15" s="94"/>
      <c r="C15" s="103" t="s">
        <v>126</v>
      </c>
      <c r="D15" s="119">
        <v>1</v>
      </c>
      <c r="E15" s="97" t="s">
        <v>77</v>
      </c>
      <c r="F15" s="98"/>
      <c r="G15" s="99">
        <f t="shared" si="0"/>
        <v>0</v>
      </c>
    </row>
    <row r="16" spans="2:7" s="101" customFormat="1" ht="13.5" x14ac:dyDescent="0.25">
      <c r="B16" s="94"/>
      <c r="C16" s="122"/>
      <c r="D16" s="119"/>
      <c r="E16" s="97"/>
      <c r="F16" s="98"/>
      <c r="G16" s="99" t="str">
        <f t="shared" si="0"/>
        <v/>
      </c>
    </row>
    <row r="17" spans="2:7" s="101" customFormat="1" ht="13.5" x14ac:dyDescent="0.25">
      <c r="B17" s="94"/>
      <c r="C17" s="122" t="s">
        <v>141</v>
      </c>
      <c r="D17" s="119">
        <v>1</v>
      </c>
      <c r="E17" s="97" t="s">
        <v>77</v>
      </c>
      <c r="F17" s="98"/>
      <c r="G17" s="99">
        <f t="shared" si="0"/>
        <v>0</v>
      </c>
    </row>
    <row r="18" spans="2:7" s="101" customFormat="1" ht="13.5" x14ac:dyDescent="0.25">
      <c r="B18" s="94"/>
      <c r="C18" s="122"/>
      <c r="D18" s="119"/>
      <c r="E18" s="97"/>
      <c r="F18" s="98"/>
      <c r="G18" s="99" t="str">
        <f t="shared" si="0"/>
        <v/>
      </c>
    </row>
    <row r="19" spans="2:7" s="101" customFormat="1" ht="13.5" x14ac:dyDescent="0.25">
      <c r="B19" s="94"/>
      <c r="C19" s="122"/>
      <c r="D19" s="119"/>
      <c r="E19" s="97"/>
      <c r="F19" s="98"/>
      <c r="G19" s="99" t="str">
        <f t="shared" si="0"/>
        <v/>
      </c>
    </row>
    <row r="20" spans="2:7" s="101" customFormat="1" ht="13.5" x14ac:dyDescent="0.25">
      <c r="B20" s="94"/>
      <c r="C20" s="122"/>
      <c r="D20" s="119"/>
      <c r="E20" s="97"/>
      <c r="F20" s="98"/>
      <c r="G20" s="99" t="str">
        <f t="shared" si="0"/>
        <v/>
      </c>
    </row>
    <row r="21" spans="2:7" s="101" customFormat="1" ht="13.5" x14ac:dyDescent="0.25">
      <c r="B21" s="94"/>
      <c r="C21" s="122"/>
      <c r="D21" s="119"/>
      <c r="E21" s="97"/>
      <c r="F21" s="98"/>
      <c r="G21" s="99" t="str">
        <f t="shared" si="0"/>
        <v/>
      </c>
    </row>
    <row r="22" spans="2:7" s="101" customFormat="1" ht="13.5" x14ac:dyDescent="0.25">
      <c r="B22" s="94"/>
      <c r="C22" s="122"/>
      <c r="D22" s="119"/>
      <c r="E22" s="97"/>
      <c r="F22" s="98"/>
      <c r="G22" s="99" t="str">
        <f t="shared" si="0"/>
        <v/>
      </c>
    </row>
    <row r="23" spans="2:7" s="101" customFormat="1" ht="13.5" x14ac:dyDescent="0.25">
      <c r="B23" s="94"/>
      <c r="C23" s="122"/>
      <c r="D23" s="119"/>
      <c r="E23" s="97"/>
      <c r="F23" s="98"/>
      <c r="G23" s="99" t="str">
        <f t="shared" si="0"/>
        <v/>
      </c>
    </row>
    <row r="24" spans="2:7" s="101" customFormat="1" ht="13.5" x14ac:dyDescent="0.25">
      <c r="B24" s="94"/>
      <c r="C24" s="122"/>
      <c r="D24" s="119"/>
      <c r="E24" s="97"/>
      <c r="F24" s="98"/>
      <c r="G24" s="99" t="str">
        <f t="shared" si="0"/>
        <v/>
      </c>
    </row>
    <row r="25" spans="2:7" s="101" customFormat="1" ht="13.5" x14ac:dyDescent="0.25">
      <c r="B25" s="94"/>
      <c r="C25" s="122"/>
      <c r="D25" s="119"/>
      <c r="E25" s="97"/>
      <c r="F25" s="98"/>
      <c r="G25" s="99" t="str">
        <f t="shared" si="0"/>
        <v/>
      </c>
    </row>
    <row r="26" spans="2:7" s="101" customFormat="1" ht="13.5" x14ac:dyDescent="0.25">
      <c r="B26" s="94"/>
      <c r="C26" s="122"/>
      <c r="D26" s="119"/>
      <c r="E26" s="97"/>
      <c r="F26" s="98"/>
      <c r="G26" s="99" t="str">
        <f t="shared" si="0"/>
        <v/>
      </c>
    </row>
    <row r="27" spans="2:7" s="101" customFormat="1" ht="13.5" x14ac:dyDescent="0.25">
      <c r="B27" s="94"/>
      <c r="C27" s="122"/>
      <c r="D27" s="119"/>
      <c r="E27" s="97"/>
      <c r="F27" s="98"/>
      <c r="G27" s="99" t="str">
        <f t="shared" si="0"/>
        <v/>
      </c>
    </row>
    <row r="28" spans="2:7" s="101" customFormat="1" ht="13.5" x14ac:dyDescent="0.25">
      <c r="B28" s="94"/>
      <c r="C28" s="122"/>
      <c r="D28" s="119"/>
      <c r="E28" s="97"/>
      <c r="F28" s="98"/>
      <c r="G28" s="99" t="str">
        <f t="shared" si="0"/>
        <v/>
      </c>
    </row>
    <row r="29" spans="2:7" s="101" customFormat="1" ht="13.5" x14ac:dyDescent="0.25">
      <c r="B29" s="94"/>
      <c r="C29" s="122"/>
      <c r="D29" s="119"/>
      <c r="E29" s="97"/>
      <c r="F29" s="98"/>
      <c r="G29" s="99" t="str">
        <f t="shared" si="0"/>
        <v/>
      </c>
    </row>
    <row r="30" spans="2:7" s="101" customFormat="1" ht="13.5" x14ac:dyDescent="0.25">
      <c r="B30" s="94"/>
      <c r="C30" s="122"/>
      <c r="D30" s="119"/>
      <c r="E30" s="97"/>
      <c r="F30" s="98"/>
      <c r="G30" s="99" t="str">
        <f t="shared" si="0"/>
        <v/>
      </c>
    </row>
    <row r="31" spans="2:7" s="101" customFormat="1" ht="13.5" x14ac:dyDescent="0.25">
      <c r="B31" s="94"/>
      <c r="C31" s="122"/>
      <c r="D31" s="119"/>
      <c r="E31" s="97"/>
      <c r="F31" s="98"/>
      <c r="G31" s="99" t="str">
        <f t="shared" si="0"/>
        <v/>
      </c>
    </row>
    <row r="32" spans="2:7" s="101" customFormat="1" ht="13.5" x14ac:dyDescent="0.25">
      <c r="B32" s="94"/>
      <c r="C32" s="122"/>
      <c r="D32" s="119"/>
      <c r="E32" s="97"/>
      <c r="F32" s="98"/>
      <c r="G32" s="99" t="str">
        <f t="shared" si="0"/>
        <v/>
      </c>
    </row>
    <row r="33" spans="2:7" s="101" customFormat="1" ht="13.5" x14ac:dyDescent="0.25">
      <c r="B33" s="94"/>
      <c r="C33" s="122"/>
      <c r="D33" s="119"/>
      <c r="E33" s="97"/>
      <c r="F33" s="98"/>
      <c r="G33" s="99" t="str">
        <f t="shared" si="0"/>
        <v/>
      </c>
    </row>
    <row r="34" spans="2:7" s="101" customFormat="1" ht="13.5" x14ac:dyDescent="0.25">
      <c r="B34" s="94"/>
      <c r="C34" s="122"/>
      <c r="D34" s="119"/>
      <c r="E34" s="97"/>
      <c r="F34" s="98"/>
      <c r="G34" s="99" t="str">
        <f t="shared" si="0"/>
        <v/>
      </c>
    </row>
    <row r="35" spans="2:7" s="101" customFormat="1" ht="13.5" x14ac:dyDescent="0.25">
      <c r="B35" s="94"/>
      <c r="C35" s="122"/>
      <c r="D35" s="119"/>
      <c r="E35" s="97"/>
      <c r="F35" s="98"/>
      <c r="G35" s="99" t="str">
        <f t="shared" si="0"/>
        <v/>
      </c>
    </row>
    <row r="36" spans="2:7" s="101" customFormat="1" ht="13.5" x14ac:dyDescent="0.25">
      <c r="B36" s="94"/>
      <c r="C36" s="122"/>
      <c r="D36" s="119"/>
      <c r="E36" s="97"/>
      <c r="F36" s="98"/>
      <c r="G36" s="99" t="str">
        <f t="shared" si="0"/>
        <v/>
      </c>
    </row>
    <row r="37" spans="2:7" s="101" customFormat="1" ht="13.5" x14ac:dyDescent="0.25">
      <c r="B37" s="94"/>
      <c r="C37" s="122"/>
      <c r="D37" s="119"/>
      <c r="E37" s="97"/>
      <c r="F37" s="98"/>
      <c r="G37" s="99" t="str">
        <f t="shared" si="0"/>
        <v/>
      </c>
    </row>
    <row r="38" spans="2:7" s="101" customFormat="1" ht="13.5" x14ac:dyDescent="0.25">
      <c r="B38" s="94"/>
      <c r="C38" s="122"/>
      <c r="D38" s="119"/>
      <c r="E38" s="97"/>
      <c r="F38" s="98"/>
      <c r="G38" s="99" t="str">
        <f t="shared" si="0"/>
        <v/>
      </c>
    </row>
    <row r="39" spans="2:7" s="101" customFormat="1" ht="13.5" x14ac:dyDescent="0.25">
      <c r="B39" s="94"/>
      <c r="C39" s="122"/>
      <c r="D39" s="119"/>
      <c r="E39" s="97"/>
      <c r="F39" s="98"/>
      <c r="G39" s="99" t="str">
        <f t="shared" si="0"/>
        <v/>
      </c>
    </row>
    <row r="40" spans="2:7" s="101" customFormat="1" ht="13.5" x14ac:dyDescent="0.25">
      <c r="B40" s="94"/>
      <c r="C40" s="122"/>
      <c r="D40" s="119"/>
      <c r="E40" s="97"/>
      <c r="F40" s="98"/>
      <c r="G40" s="99" t="str">
        <f t="shared" si="0"/>
        <v/>
      </c>
    </row>
    <row r="41" spans="2:7" s="101" customFormat="1" ht="13.5" x14ac:dyDescent="0.25">
      <c r="B41" s="105"/>
      <c r="C41" s="106"/>
      <c r="D41" s="120"/>
      <c r="E41" s="107"/>
      <c r="F41" s="108"/>
      <c r="G41" s="109" t="str">
        <f t="shared" si="0"/>
        <v/>
      </c>
    </row>
    <row r="42" spans="2:7" hidden="1" x14ac:dyDescent="0.25">
      <c r="B42" s="110"/>
      <c r="C42" s="111"/>
      <c r="D42" s="121"/>
      <c r="E42" s="113"/>
      <c r="F42" s="114" t="str">
        <f>IF(D42="","",#REF!*#REF!+#REF!)</f>
        <v/>
      </c>
      <c r="G42" s="115" t="str">
        <f t="shared" si="0"/>
        <v/>
      </c>
    </row>
    <row r="43" spans="2:7" ht="15.75" customHeight="1" x14ac:dyDescent="0.25">
      <c r="B43" s="167" t="s">
        <v>39</v>
      </c>
      <c r="C43" s="168"/>
      <c r="D43" s="168"/>
      <c r="E43" s="168"/>
      <c r="F43" s="169"/>
      <c r="G43" s="116">
        <f>SUM(G7:G42)</f>
        <v>0</v>
      </c>
    </row>
  </sheetData>
  <autoFilter ref="B7:G16" xr:uid="{70BFA5D3-F2E9-4B17-8683-15D0C8331B1D}"/>
  <mergeCells count="1">
    <mergeCell ref="B43:F43"/>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78C01A-470B-4846-A50E-9243BBD2F67C}"/>
</file>

<file path=customXml/itemProps2.xml><?xml version="1.0" encoding="utf-8"?>
<ds:datastoreItem xmlns:ds="http://schemas.openxmlformats.org/officeDocument/2006/customXml" ds:itemID="{DD4F5FBB-B229-43B7-B6C1-0E761DFA8EA1}"/>
</file>

<file path=customXml/itemProps3.xml><?xml version="1.0" encoding="utf-8"?>
<ds:datastoreItem xmlns:ds="http://schemas.openxmlformats.org/officeDocument/2006/customXml" ds:itemID="{2E46D72D-779F-4702-B45E-B7337D486E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Title</vt:lpstr>
      <vt:lpstr>Qualifications</vt:lpstr>
      <vt:lpstr>CSA</vt:lpstr>
      <vt:lpstr>Prelims</vt:lpstr>
      <vt:lpstr>Fees</vt:lpstr>
      <vt:lpstr>SOW (1)</vt:lpstr>
      <vt:lpstr>SOW (2)</vt:lpstr>
      <vt:lpstr>SOW (13)</vt:lpstr>
      <vt:lpstr>Prov Sums</vt:lpstr>
      <vt:lpstr>Thank you</vt:lpstr>
      <vt:lpstr>job_no</vt:lpstr>
      <vt:lpstr>Title!jobno</vt:lpstr>
      <vt:lpstr>jobno.</vt:lpstr>
      <vt:lpstr>CSA!Print_Area</vt:lpstr>
      <vt:lpstr>Fees!Print_Area</vt:lpstr>
      <vt:lpstr>Prelims!Print_Area</vt:lpstr>
      <vt:lpstr>'Prov Sums'!Print_Area</vt:lpstr>
      <vt:lpstr>'SOW (1)'!Print_Area</vt:lpstr>
      <vt:lpstr>'SOW (13)'!Print_Area</vt:lpstr>
      <vt:lpstr>'SOW (2)'!Print_Area</vt:lpstr>
      <vt:lpstr>'Prov Sums'!Print_Titles</vt:lpstr>
      <vt:lpstr>Qualifications!Print_Titles</vt:lpstr>
      <vt:lpstr>'SOW (1)'!Print_Titles</vt:lpstr>
      <vt:lpstr>'SOW (13)'!Print_Titles</vt:lpstr>
      <vt:lpstr>'SOW (2)'!Print_Titles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2025-08-01T09:06:55Z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