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https://stagerighttheatre-my.sharepoint.com/personal/flip_tanner_srtcltd_co_uk/Documents/SRTCLTD/Projects/22012a - IOS - Isles Of Scilly/SRTC/PM/Tech Equip Budget/"/>
    </mc:Choice>
  </mc:AlternateContent>
  <xr:revisionPtr revIDLastSave="0" documentId="8_{0B9EE970-B930-5049-9FAA-E07C20268B1D}" xr6:coauthVersionLast="47" xr6:coauthVersionMax="47" xr10:uidLastSave="{00000000-0000-0000-0000-000000000000}"/>
  <bookViews>
    <workbookView xWindow="2000" yWindow="500" windowWidth="38400" windowHeight="19640" activeTab="1" xr2:uid="{0D2CF7DA-0879-4FF2-B53A-7A845709C1D3}"/>
  </bookViews>
  <sheets>
    <sheet name="Summary Sheet" sheetId="1" r:id="rId1"/>
    <sheet name="combined " sheetId="7" r:id="rId2"/>
  </sheets>
  <definedNames>
    <definedName name="_xlnm.Print_Area" localSheetId="1">'combined '!$A$3:$J$256</definedName>
    <definedName name="_xlnm.Print_Area" localSheetId="0">'Summary Sheet'!$A$1:$I$21</definedName>
    <definedName name="_xlnm.Print_Titles" localSheetId="1">'combined '!$3:$3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6" i="7" l="1"/>
  <c r="I43" i="7"/>
  <c r="I38" i="7"/>
  <c r="I40" i="7" l="1"/>
  <c r="I82" i="7"/>
  <c r="I107" i="7" l="1"/>
  <c r="I99" i="7"/>
  <c r="A2" i="7"/>
  <c r="I149" i="7"/>
  <c r="I243" i="7"/>
  <c r="I77" i="7"/>
  <c r="I45" i="7"/>
  <c r="I46" i="7"/>
  <c r="I47" i="7"/>
  <c r="I48" i="7"/>
  <c r="I44" i="7"/>
  <c r="I37" i="7"/>
  <c r="I39" i="7"/>
  <c r="I42" i="7"/>
  <c r="I41" i="7"/>
  <c r="I157" i="7"/>
  <c r="I85" i="7"/>
  <c r="I83" i="7"/>
  <c r="I62" i="7"/>
  <c r="I63" i="7"/>
  <c r="I64" i="7"/>
  <c r="I65" i="7"/>
  <c r="I60" i="7"/>
  <c r="I61" i="7"/>
  <c r="I156" i="7"/>
  <c r="I196" i="7"/>
  <c r="I195" i="7"/>
  <c r="I139" i="7"/>
  <c r="I67" i="7" l="1"/>
  <c r="I49" i="7"/>
  <c r="I84" i="7"/>
  <c r="I7" i="7"/>
  <c r="I8" i="7"/>
  <c r="I9" i="7"/>
  <c r="I10" i="7"/>
  <c r="I11" i="7"/>
  <c r="I12" i="7"/>
  <c r="I13" i="7"/>
  <c r="I22" i="7"/>
  <c r="I21" i="7"/>
  <c r="I17" i="7"/>
  <c r="I205" i="7"/>
  <c r="I204" i="7"/>
  <c r="I203" i="7"/>
  <c r="I202" i="7"/>
  <c r="I201" i="7"/>
  <c r="I200" i="7"/>
  <c r="I199" i="7"/>
  <c r="I197" i="7"/>
  <c r="I194" i="7"/>
  <c r="I193" i="7"/>
  <c r="I192" i="7"/>
  <c r="I191" i="7"/>
  <c r="I213" i="7" l="1"/>
  <c r="I212" i="7"/>
  <c r="I211" i="7"/>
  <c r="I210" i="7"/>
  <c r="I209" i="7"/>
  <c r="I214" i="7" s="1"/>
  <c r="I186" i="7"/>
  <c r="I185" i="7"/>
  <c r="I180" i="7"/>
  <c r="I179" i="7"/>
  <c r="I140" i="7"/>
  <c r="I141" i="7"/>
  <c r="I187" i="7" l="1"/>
  <c r="I138" i="7"/>
  <c r="I137" i="7"/>
  <c r="I136" i="7"/>
  <c r="I142" i="7" l="1"/>
  <c r="I56" i="7"/>
  <c r="I55" i="7"/>
  <c r="I54" i="7"/>
  <c r="I52" i="7"/>
  <c r="I51" i="7"/>
  <c r="I32" i="7"/>
  <c r="I31" i="7"/>
  <c r="I30" i="7"/>
  <c r="I29" i="7"/>
  <c r="I28" i="7"/>
  <c r="I25" i="7"/>
  <c r="I24" i="7"/>
  <c r="I23" i="7"/>
  <c r="I20" i="7"/>
  <c r="I16" i="7"/>
  <c r="I18" i="7" s="1"/>
  <c r="I33" i="7" l="1"/>
  <c r="I26" i="7"/>
  <c r="I182" i="7"/>
  <c r="I167" i="7"/>
  <c r="I168" i="7"/>
  <c r="I169" i="7"/>
  <c r="I170" i="7"/>
  <c r="I171" i="7"/>
  <c r="I161" i="7"/>
  <c r="I162" i="7"/>
  <c r="I163" i="7"/>
  <c r="I133" i="7"/>
  <c r="I103" i="7"/>
  <c r="I102" i="7"/>
  <c r="I91" i="7"/>
  <c r="I92" i="7"/>
  <c r="I93" i="7"/>
  <c r="I94" i="7"/>
  <c r="I95" i="7"/>
  <c r="I87" i="7"/>
  <c r="I53" i="7"/>
  <c r="I57" i="7" s="1"/>
  <c r="I158" i="7"/>
  <c r="I155" i="7"/>
  <c r="I150" i="7"/>
  <c r="I88" i="7" l="1"/>
  <c r="H224" i="7"/>
  <c r="I247" i="7"/>
  <c r="I248" i="7"/>
  <c r="I249" i="7"/>
  <c r="I250" i="7"/>
  <c r="I251" i="7"/>
  <c r="I252" i="7"/>
  <c r="I253" i="7"/>
  <c r="I254" i="7"/>
  <c r="I242" i="7"/>
  <c r="I241" i="7"/>
  <c r="I240" i="7"/>
  <c r="I239" i="7"/>
  <c r="I238" i="7"/>
  <c r="I235" i="7"/>
  <c r="I234" i="7"/>
  <c r="I233" i="7"/>
  <c r="I232" i="7"/>
  <c r="I231" i="7"/>
  <c r="I230" i="7"/>
  <c r="I229" i="7"/>
  <c r="I228" i="7"/>
  <c r="I227" i="7"/>
  <c r="I226" i="7"/>
  <c r="I223" i="7"/>
  <c r="I222" i="7"/>
  <c r="I221" i="7"/>
  <c r="I220" i="7"/>
  <c r="I219" i="7"/>
  <c r="I218" i="7"/>
  <c r="I217" i="7"/>
  <c r="I216" i="7"/>
  <c r="I190" i="7"/>
  <c r="I189" i="7"/>
  <c r="I181" i="7"/>
  <c r="I178" i="7"/>
  <c r="I177" i="7"/>
  <c r="I176" i="7"/>
  <c r="I175" i="7"/>
  <c r="I172" i="7"/>
  <c r="I166" i="7"/>
  <c r="I160" i="7"/>
  <c r="I159" i="7"/>
  <c r="I164" i="7" l="1"/>
  <c r="I244" i="7"/>
  <c r="I173" i="7"/>
  <c r="I207" i="7"/>
  <c r="I183" i="7"/>
  <c r="I224" i="7"/>
  <c r="I236" i="7"/>
  <c r="I255" i="7"/>
  <c r="I245" i="7" l="1"/>
  <c r="I148" i="7"/>
  <c r="I147" i="7"/>
  <c r="I146" i="7"/>
  <c r="I145" i="7"/>
  <c r="I144" i="7"/>
  <c r="I132" i="7"/>
  <c r="I131" i="7"/>
  <c r="I130" i="7"/>
  <c r="I129" i="7"/>
  <c r="I128" i="7"/>
  <c r="I127" i="7"/>
  <c r="I126" i="7"/>
  <c r="I125" i="7"/>
  <c r="I124" i="7"/>
  <c r="I123" i="7"/>
  <c r="I122" i="7"/>
  <c r="I121" i="7"/>
  <c r="I120" i="7"/>
  <c r="I119" i="7"/>
  <c r="I118" i="7"/>
  <c r="I117" i="7"/>
  <c r="I116" i="7"/>
  <c r="I115" i="7"/>
  <c r="I114" i="7"/>
  <c r="I113" i="7"/>
  <c r="I112" i="7"/>
  <c r="I111" i="7"/>
  <c r="I108" i="7"/>
  <c r="I106" i="7"/>
  <c r="I109" i="7" s="1"/>
  <c r="I101" i="7"/>
  <c r="I100" i="7"/>
  <c r="I98" i="7"/>
  <c r="I97" i="7"/>
  <c r="I96" i="7"/>
  <c r="I90" i="7"/>
  <c r="H78" i="7"/>
  <c r="I76" i="7"/>
  <c r="I75" i="7"/>
  <c r="I74" i="7"/>
  <c r="I73" i="7"/>
  <c r="I72" i="7"/>
  <c r="I69" i="7"/>
  <c r="I70" i="7" s="1"/>
  <c r="I6" i="7"/>
  <c r="A1" i="7"/>
  <c r="I151" i="7" l="1"/>
  <c r="I152" i="7" s="1"/>
  <c r="I104" i="7"/>
  <c r="I134" i="7"/>
  <c r="I14" i="7"/>
  <c r="I34" i="7"/>
  <c r="I78" i="7"/>
  <c r="I79" i="7" s="1"/>
</calcChain>
</file>

<file path=xl/sharedStrings.xml><?xml version="1.0" encoding="utf-8"?>
<sst xmlns="http://schemas.openxmlformats.org/spreadsheetml/2006/main" count="718" uniqueCount="533">
  <si>
    <t>Summary Sheet</t>
  </si>
  <si>
    <t>Item</t>
  </si>
  <si>
    <t>Total</t>
  </si>
  <si>
    <t>This section used after tender returns for the price comparison</t>
  </si>
  <si>
    <t>SEC A</t>
  </si>
  <si>
    <t>SEC B</t>
  </si>
  <si>
    <t>SEC C</t>
  </si>
  <si>
    <t>SEC D</t>
  </si>
  <si>
    <t>SEC E</t>
  </si>
  <si>
    <t>Reference</t>
  </si>
  <si>
    <t>Description</t>
  </si>
  <si>
    <t>Variant</t>
  </si>
  <si>
    <t>Type</t>
  </si>
  <si>
    <t>Spare</t>
  </si>
  <si>
    <t>Quantity</t>
  </si>
  <si>
    <t>Unit Cost</t>
  </si>
  <si>
    <t>Low</t>
  </si>
  <si>
    <t>A</t>
  </si>
  <si>
    <t>Medium</t>
  </si>
  <si>
    <t>B</t>
  </si>
  <si>
    <t xml:space="preserve">High </t>
  </si>
  <si>
    <t>C</t>
  </si>
  <si>
    <t>Over Stage Systems</t>
  </si>
  <si>
    <t>Lot</t>
  </si>
  <si>
    <t>Misc rigging equipment</t>
  </si>
  <si>
    <t>Section Total</t>
  </si>
  <si>
    <t>Access Equipment</t>
  </si>
  <si>
    <t>Design , Project Management &amp; Installation</t>
  </si>
  <si>
    <t>Project management</t>
  </si>
  <si>
    <t>Engineering Design and certification</t>
  </si>
  <si>
    <t>Site Management &amp; Installation</t>
  </si>
  <si>
    <t>Training &amp; initial support</t>
  </si>
  <si>
    <t>Operation &amp; Maintenance manuals</t>
  </si>
  <si>
    <t>Safety Signage</t>
  </si>
  <si>
    <t>Infrastructure</t>
  </si>
  <si>
    <t>Socket outlet boxes</t>
  </si>
  <si>
    <t>Dimming &amp; Control Systems</t>
  </si>
  <si>
    <t>Control console</t>
  </si>
  <si>
    <t>Etc ion xe 20</t>
  </si>
  <si>
    <t xml:space="preserve">Monitors </t>
  </si>
  <si>
    <t xml:space="preserve">Mouse </t>
  </si>
  <si>
    <t xml:space="preserve">Flight case </t>
  </si>
  <si>
    <t>Stage lighting dimmers</t>
  </si>
  <si>
    <t xml:space="preserve">Equipment Racks </t>
  </si>
  <si>
    <t xml:space="preserve">DMX gateways </t>
  </si>
  <si>
    <t xml:space="preserve">Ethernet Patching </t>
  </si>
  <si>
    <t xml:space="preserve">24 way patch </t>
  </si>
  <si>
    <t xml:space="preserve">Ethernet switch </t>
  </si>
  <si>
    <t>Net gear M4250-26G4F-PoE+</t>
  </si>
  <si>
    <t xml:space="preserve">Cat 6 patch leads </t>
  </si>
  <si>
    <t>Lighting Fixtures</t>
  </si>
  <si>
    <t>Automated luminaires</t>
  </si>
  <si>
    <t>LEDBeam 350™ FW</t>
  </si>
  <si>
    <t>ETC ColorSourse Spot V</t>
  </si>
  <si>
    <t>ETC ColorSourse Fresnel  V</t>
  </si>
  <si>
    <t>General Accessories</t>
  </si>
  <si>
    <t>Accessories</t>
  </si>
  <si>
    <t xml:space="preserve">Barn doors </t>
  </si>
  <si>
    <t>Lens tubes</t>
  </si>
  <si>
    <t xml:space="preserve">Gobo holders </t>
  </si>
  <si>
    <t>Iris</t>
  </si>
  <si>
    <t xml:space="preserve">Doughty quick clamp </t>
  </si>
  <si>
    <t>Powercon true1 1M</t>
  </si>
  <si>
    <t>Loose Cable</t>
  </si>
  <si>
    <t>Powercon true1 10M</t>
  </si>
  <si>
    <t>Powercon true1 5M</t>
  </si>
  <si>
    <t>Powercon true1 3M</t>
  </si>
  <si>
    <t>Powercon true1 barrel</t>
  </si>
  <si>
    <t>13 amp - powercon true1 adapter</t>
  </si>
  <si>
    <t>16 amp - powercon true1 adapter</t>
  </si>
  <si>
    <t>16 amp 10M</t>
  </si>
  <si>
    <t>16 amp 5M</t>
  </si>
  <si>
    <t>16 amp 3M</t>
  </si>
  <si>
    <t>13 amp 4 way</t>
  </si>
  <si>
    <t>13 amp 5m</t>
  </si>
  <si>
    <t>5pin DMX Cable 10m</t>
  </si>
  <si>
    <t>5pin DMX Cable 5m</t>
  </si>
  <si>
    <t>5pin DMX Cable 3m</t>
  </si>
  <si>
    <t>5pin DMX Cable 1m</t>
  </si>
  <si>
    <t xml:space="preserve">First Rig of lights </t>
  </si>
  <si>
    <t xml:space="preserve"> wiring </t>
  </si>
  <si>
    <t>Installed equipment racks</t>
  </si>
  <si>
    <t>Patch bays</t>
  </si>
  <si>
    <t xml:space="preserve">Analogue audio 48 way </t>
  </si>
  <si>
    <t xml:space="preserve">Digital audio Ethernet 24 way </t>
  </si>
  <si>
    <t>Loudspeaker point tie lines (4-core) 10way</t>
  </si>
  <si>
    <t xml:space="preserve">Network switch </t>
  </si>
  <si>
    <t xml:space="preserve">Loudspeakers Main </t>
  </si>
  <si>
    <t>EM acoustics  R8</t>
  </si>
  <si>
    <t xml:space="preserve">rigging and accessories </t>
  </si>
  <si>
    <t xml:space="preserve">clamps </t>
  </si>
  <si>
    <t>Amplifiers</t>
  </si>
  <si>
    <t>Mixer &amp; Playback</t>
  </si>
  <si>
    <t>Sound mixing console</t>
  </si>
  <si>
    <t>rack mount for above</t>
  </si>
  <si>
    <t>Monitor</t>
  </si>
  <si>
    <t xml:space="preserve">audio interface </t>
  </si>
  <si>
    <t>Audio source &amp; processing</t>
  </si>
  <si>
    <t>Processing</t>
  </si>
  <si>
    <t>Williams Av combined IR WIFI (IR M1D)</t>
  </si>
  <si>
    <t>IR/Wi-Fi  processing &amp; distribution</t>
  </si>
  <si>
    <t>IR radiators</t>
  </si>
  <si>
    <t>IR E4 emitters</t>
  </si>
  <si>
    <t>IR receivers</t>
  </si>
  <si>
    <t>WIR RX22-4N receivers</t>
  </si>
  <si>
    <t>IR receivers charger</t>
  </si>
  <si>
    <t xml:space="preserve">CHG 3512 12 bay charger </t>
  </si>
  <si>
    <t>IR receivers Neck loop</t>
  </si>
  <si>
    <t>NKL 001 Neck loop</t>
  </si>
  <si>
    <t>Paging &amp; Show Relay System</t>
  </si>
  <si>
    <t>Paging mixer</t>
  </si>
  <si>
    <t xml:space="preserve">Allan Heath AHM16 With Dante card </t>
  </si>
  <si>
    <t xml:space="preserve">Glensound divine </t>
  </si>
  <si>
    <t>FOH paging; input Dante panel</t>
  </si>
  <si>
    <t xml:space="preserve">Show relay mic </t>
  </si>
  <si>
    <t xml:space="preserve">Latecomers monitor </t>
  </si>
  <si>
    <t xml:space="preserve">40" LED Television Inc mounting brackets and cabling </t>
  </si>
  <si>
    <t xml:space="preserve">Video relay receiver at TVs </t>
  </si>
  <si>
    <t>bird dog play</t>
  </si>
  <si>
    <t>Video relay camera</t>
  </si>
  <si>
    <t>Stage boxes and breakouts</t>
  </si>
  <si>
    <t>Loose cabling</t>
  </si>
  <si>
    <t>Speakon NL4 10m</t>
  </si>
  <si>
    <t>Speakon NL4 5m</t>
  </si>
  <si>
    <t>Speakon NL4 2m</t>
  </si>
  <si>
    <t>XLR 3 pin 10m</t>
  </si>
  <si>
    <t>Cat 6 ethercon 20m</t>
  </si>
  <si>
    <t>Cat 6  patch cords</t>
  </si>
  <si>
    <t>Bantam patch cords</t>
  </si>
  <si>
    <t>NL4 patch Cables</t>
  </si>
  <si>
    <t xml:space="preserve">Ethercon touring grade cat 6 - 10m </t>
  </si>
  <si>
    <t>Qlab playback machine</t>
  </si>
  <si>
    <t xml:space="preserve">19inch 1080p with HDMI/DisplayPort input </t>
  </si>
  <si>
    <r>
      <rPr>
        <sz val="11"/>
        <color rgb="FF000000"/>
        <rFont val="Arial"/>
        <family val="2"/>
      </rPr>
      <t>19”</t>
    </r>
    <r>
      <rPr>
        <sz val="11"/>
        <color theme="1"/>
        <rFont val="Arial"/>
        <family val="2"/>
      </rPr>
      <t xml:space="preserve"> LCD touch screen display with DisplayPort connections compatible with stage lighting control console.  Minimum resolution of </t>
    </r>
    <r>
      <rPr>
        <sz val="11"/>
        <color rgb="FF000000"/>
        <rFont val="Arial"/>
        <family val="2"/>
      </rPr>
      <t xml:space="preserve">1280 x 1024 with touch technology </t>
    </r>
    <r>
      <rPr>
        <sz val="11"/>
        <color theme="1"/>
        <rFont val="Arial"/>
        <family val="2"/>
      </rPr>
      <t>and USB interface</t>
    </r>
  </si>
  <si>
    <t xml:space="preserve">LED gooseneck light to fit socket on console </t>
  </si>
  <si>
    <t>LED Gooseneck light</t>
  </si>
  <si>
    <t xml:space="preserve">Keyboard </t>
  </si>
  <si>
    <t xml:space="preserve">backlit USB keyboard </t>
  </si>
  <si>
    <t xml:space="preserve">212x1146x494mm to fit Ion XE 20 </t>
  </si>
  <si>
    <t>Safety bond</t>
  </si>
  <si>
    <t>Flight case cable trunk</t>
  </si>
  <si>
    <t>Stage Lighting Systems</t>
  </si>
  <si>
    <t>Stage Engineering Systems</t>
  </si>
  <si>
    <t xml:space="preserve">Audio Visual Systems </t>
  </si>
  <si>
    <t xml:space="preserve">8x8 thunderbolt interface with at least 4 mic preamps </t>
  </si>
  <si>
    <t>USB</t>
  </si>
  <si>
    <t>Hinged lid with removable internal dividers w821mmxd451mmxh670mm inc castors</t>
  </si>
  <si>
    <t>Safety bonds</t>
  </si>
  <si>
    <t xml:space="preserve">Color source thupower 24 way </t>
  </si>
  <si>
    <t>Dante Paging speakers</t>
  </si>
  <si>
    <t xml:space="preserve">Additional Contractor Suggested items </t>
  </si>
  <si>
    <t xml:space="preserve">Add additional items Here as required </t>
  </si>
  <si>
    <t xml:space="preserve">Contracor selected </t>
  </si>
  <si>
    <t>UPS</t>
  </si>
  <si>
    <t>rack mount 2U,500w and 10 min run time</t>
  </si>
  <si>
    <t>A pdf version can be submitted in tandem but the excel version is essential as part of a valid tender submission.</t>
  </si>
  <si>
    <t>Submitted prices must include costs for shipping and all duties and taxes.</t>
  </si>
  <si>
    <t>The section on project management is to include for meeting attendance, travel expenses and per diem related costs incurred as part of this contract. Any costs related to the tender are to be absorbed by the LX &amp; AV Contractor including any mid-tender meetings as required.</t>
  </si>
  <si>
    <t xml:space="preserve">Items in Black to be priced </t>
  </si>
  <si>
    <t>A pricing summary must be fully completed and resubmitted in excel format using the supplied excel file and clearly marked as ‘YOUR COMPANY NAME’ – 22008-OTW Pricing sheet</t>
  </si>
  <si>
    <t>22012a - IOS - PRICING SHEET</t>
  </si>
  <si>
    <t>Seating Systems</t>
  </si>
  <si>
    <t xml:space="preserve">Stacking seats  </t>
  </si>
  <si>
    <t>D</t>
  </si>
  <si>
    <t>E</t>
  </si>
  <si>
    <t xml:space="preserve">Fixed seats </t>
  </si>
  <si>
    <t>Seating</t>
  </si>
  <si>
    <t>Platforms</t>
  </si>
  <si>
    <t>Demountable platforms</t>
  </si>
  <si>
    <t>Platform Accessories</t>
  </si>
  <si>
    <t>Hand rails</t>
  </si>
  <si>
    <t>Treds</t>
  </si>
  <si>
    <t>Side Treds</t>
  </si>
  <si>
    <t>Legs</t>
  </si>
  <si>
    <t xml:space="preserve">set </t>
  </si>
  <si>
    <t xml:space="preserve">Drapery </t>
  </si>
  <si>
    <t xml:space="preserve">House curtain </t>
  </si>
  <si>
    <t>Frame</t>
  </si>
  <si>
    <t>header</t>
  </si>
  <si>
    <t xml:space="preserve">Tabs </t>
  </si>
  <si>
    <t>Frame tab track</t>
  </si>
  <si>
    <t>Tie backs</t>
  </si>
  <si>
    <t>Stage Legs</t>
  </si>
  <si>
    <t xml:space="preserve">Stage Borders </t>
  </si>
  <si>
    <t>Black Tab</t>
  </si>
  <si>
    <t>white Cyc</t>
  </si>
  <si>
    <t>Tab track</t>
  </si>
  <si>
    <t xml:space="preserve">Projector screen Bar </t>
  </si>
  <si>
    <t>Floor mount 36U</t>
  </si>
  <si>
    <t>RSN-DMX4-T</t>
  </si>
  <si>
    <t>Response Mk2 4-Port Gateway</t>
  </si>
  <si>
    <t xml:space="preserve">Master station </t>
  </si>
  <si>
    <t xml:space="preserve">House Light Control </t>
  </si>
  <si>
    <t xml:space="preserve">Blues </t>
  </si>
  <si>
    <t>6 way rack mount PSU</t>
  </si>
  <si>
    <t xml:space="preserve">Blues Beams wide </t>
  </si>
  <si>
    <t>EM acoustics R5</t>
  </si>
  <si>
    <t xml:space="preserve">Loudspeakers Fill </t>
  </si>
  <si>
    <t xml:space="preserve">Flying brackets for main speakers </t>
  </si>
  <si>
    <t xml:space="preserve"> Flying brackets for fill</t>
  </si>
  <si>
    <t>Mac mini</t>
  </si>
  <si>
    <t xml:space="preserve">sonnet rack </t>
  </si>
  <si>
    <t>Flight Case</t>
  </si>
  <si>
    <t xml:space="preserve"> digital mixer - with dante card </t>
  </si>
  <si>
    <t xml:space="preserve">mouse </t>
  </si>
  <si>
    <t>keyboard</t>
  </si>
  <si>
    <t xml:space="preserve">2-4 u </t>
  </si>
  <si>
    <t xml:space="preserve">Ring intercom system </t>
  </si>
  <si>
    <t xml:space="preserve">Green go wired belt pack </t>
  </si>
  <si>
    <t xml:space="preserve">Green go wired headset  </t>
  </si>
  <si>
    <t>Cinema System</t>
  </si>
  <si>
    <t xml:space="preserve">Screen </t>
  </si>
  <si>
    <t xml:space="preserve">cinema projector </t>
  </si>
  <si>
    <t xml:space="preserve">Cinema Speaker system </t>
  </si>
  <si>
    <t>CP2409-RGBe 2K Cinema Projector</t>
  </si>
  <si>
    <t>Lens 1.33-2.1 .69"DLPCine Zoom</t>
  </si>
  <si>
    <t>3 x 2TB HDD</t>
  </si>
  <si>
    <t>SMS DOLBY IMS3000 NB 3x1TB PKG</t>
  </si>
  <si>
    <t>Tensioned roller screen 7m x 3.98m matt surfaces</t>
  </si>
  <si>
    <t>Extended Warranty- Series 3 RGBe Low Power/DOLBY WAR. EXT. HARDWARE IMS3000-NB 1/2TB</t>
  </si>
  <si>
    <t>PROCESSOR, DCIO-H</t>
  </si>
  <si>
    <t>PROCESSOR,NS10-125+</t>
  </si>
  <si>
    <t>VIDEO,NV-32-H (Core Capable),NETWORK VIDEO ENDPOINT)</t>
  </si>
  <si>
    <t>Q-SYS MS TEAMS SW FEATURES,8N,PERPETUAL</t>
  </si>
  <si>
    <t>CONTROL,TSC-101-G3,10.1 INCH TOUCHSCREEN</t>
  </si>
  <si>
    <t>ACCESSORY,TSC-710T G3' TSC-G3 7 &amp; 10.1 IN TABLETOP STAND</t>
  </si>
  <si>
    <t>ASSISTED LISTENING SYSTEMS</t>
  </si>
  <si>
    <t xml:space="preserve">Dante Paging mic </t>
  </si>
  <si>
    <t>Glensound PM 4</t>
  </si>
  <si>
    <t>bird dog P240</t>
  </si>
  <si>
    <t xml:space="preserve">Medium with arms </t>
  </si>
  <si>
    <t>F</t>
  </si>
  <si>
    <t>B(a)</t>
  </si>
  <si>
    <t>6'x4'Deck</t>
  </si>
  <si>
    <t>6' (1829mm) x 838mm Deck</t>
  </si>
  <si>
    <t xml:space="preserve">838mmx 900mm (from deck) side rails </t>
  </si>
  <si>
    <t xml:space="preserve">1219mmx 900mm (from deck) side rails </t>
  </si>
  <si>
    <t xml:space="preserve">1030mmx 900mm (from deck) side rails </t>
  </si>
  <si>
    <t xml:space="preserve">Step rails 285 mm 90mm (from deck) side rails </t>
  </si>
  <si>
    <t>Manual /Drill drive Line sets</t>
  </si>
  <si>
    <t xml:space="preserve">Moving head wash </t>
  </si>
  <si>
    <t>Led profile</t>
  </si>
  <si>
    <t>Led Fresnel</t>
  </si>
  <si>
    <t xml:space="preserve">Cloud electronics DLM-1 or equivalent </t>
  </si>
  <si>
    <t>EM acoustics DQ10</t>
  </si>
  <si>
    <t xml:space="preserve">Cinema system Wiring </t>
  </si>
  <si>
    <t xml:space="preserve">Speakers - Sub wall mounted </t>
  </si>
  <si>
    <t>QSC SB-218F</t>
  </si>
  <si>
    <t>QSC AD-S8T</t>
  </si>
  <si>
    <t>Speakers - Screen (inc custom Flying backets)</t>
  </si>
  <si>
    <t xml:space="preserve">QSC SC-2150 </t>
  </si>
  <si>
    <t>Stage weights</t>
  </si>
  <si>
    <t>Rigging bars</t>
  </si>
  <si>
    <t>Scaffold couplers - fixed</t>
  </si>
  <si>
    <t>Scaffold couplers - Swivel</t>
  </si>
  <si>
    <t>Hanging clamp</t>
  </si>
  <si>
    <t>tank trap</t>
  </si>
  <si>
    <t xml:space="preserve">Pipe and drape </t>
  </si>
  <si>
    <t xml:space="preserve">Ladder </t>
  </si>
  <si>
    <t>Drapery</t>
  </si>
  <si>
    <t>Unwired ladder bars</t>
  </si>
  <si>
    <t>FOH IWB's</t>
  </si>
  <si>
    <t>OH IWBS</t>
  </si>
  <si>
    <t xml:space="preserve">FOH Zigzag cable containment for IWB </t>
  </si>
  <si>
    <t xml:space="preserve">OH Zigzag cable containment for IWB </t>
  </si>
  <si>
    <t xml:space="preserve">Zigzag cable containment for cinema speakers (stage) </t>
  </si>
  <si>
    <t>SE Total</t>
  </si>
  <si>
    <t>SS Total</t>
  </si>
  <si>
    <t>LX Total</t>
  </si>
  <si>
    <t>AV Total</t>
  </si>
  <si>
    <t>SS-1</t>
  </si>
  <si>
    <t>SS-1-1</t>
  </si>
  <si>
    <t>SS-1-2</t>
  </si>
  <si>
    <t>SS-1-3</t>
  </si>
  <si>
    <t>SS-1-4</t>
  </si>
  <si>
    <t>SS-1-5</t>
  </si>
  <si>
    <t>SS-1-6</t>
  </si>
  <si>
    <t>SS-1-7</t>
  </si>
  <si>
    <t>SS-1-8</t>
  </si>
  <si>
    <t>SS-2</t>
  </si>
  <si>
    <t>SS-2-1</t>
  </si>
  <si>
    <t>SS-2-2</t>
  </si>
  <si>
    <t>SS-3-1</t>
  </si>
  <si>
    <t>SS-3-2</t>
  </si>
  <si>
    <t>SS-3-3</t>
  </si>
  <si>
    <t>SS-3-4</t>
  </si>
  <si>
    <t>SS-3-5</t>
  </si>
  <si>
    <t>SS-3-6</t>
  </si>
  <si>
    <t>SS-3</t>
  </si>
  <si>
    <t>SS-10</t>
  </si>
  <si>
    <t>SS-10-1</t>
  </si>
  <si>
    <t>SS-10-2</t>
  </si>
  <si>
    <t>SS-10-3</t>
  </si>
  <si>
    <t>SS-10-4</t>
  </si>
  <si>
    <t>SS-10-5</t>
  </si>
  <si>
    <t>SE-1</t>
  </si>
  <si>
    <t>SE-1-1</t>
  </si>
  <si>
    <t>SE-1-2</t>
  </si>
  <si>
    <t>SE-1-3</t>
  </si>
  <si>
    <t>SE-1-4</t>
  </si>
  <si>
    <t>SE-1-5</t>
  </si>
  <si>
    <t>SE-1-6</t>
  </si>
  <si>
    <t>SE-1-7</t>
  </si>
  <si>
    <t>SE-1-8</t>
  </si>
  <si>
    <t>SE-1-9</t>
  </si>
  <si>
    <t>SE-2</t>
  </si>
  <si>
    <t>SE-2-1</t>
  </si>
  <si>
    <t>SE-2-2</t>
  </si>
  <si>
    <t>SE-2-3</t>
  </si>
  <si>
    <t>SE-2-4</t>
  </si>
  <si>
    <t>SE-2-5</t>
  </si>
  <si>
    <t>SE-2-6</t>
  </si>
  <si>
    <t>SE-3</t>
  </si>
  <si>
    <t>SE-3-1</t>
  </si>
  <si>
    <t>SE-3-2</t>
  </si>
  <si>
    <t>SE-3-3</t>
  </si>
  <si>
    <t>SE-3-4</t>
  </si>
  <si>
    <t>SE-3-5</t>
  </si>
  <si>
    <t>SE-3-6</t>
  </si>
  <si>
    <t>SE-3-7</t>
  </si>
  <si>
    <t>SE 4</t>
  </si>
  <si>
    <t>SE 3-4</t>
  </si>
  <si>
    <t>SE-10</t>
  </si>
  <si>
    <t>LX-1</t>
  </si>
  <si>
    <t>LX-1-1</t>
  </si>
  <si>
    <t>SE-10-1</t>
  </si>
  <si>
    <t>SE-10-2</t>
  </si>
  <si>
    <t>SE-10-3</t>
  </si>
  <si>
    <t>SE-10-4</t>
  </si>
  <si>
    <t>SE-10-5</t>
  </si>
  <si>
    <t>SE-10-6</t>
  </si>
  <si>
    <t>LX-1-2</t>
  </si>
  <si>
    <t>LX-1-3</t>
  </si>
  <si>
    <t>LX-1-4</t>
  </si>
  <si>
    <t>LX-1-6</t>
  </si>
  <si>
    <t>Response Mk2 2-Port Gateway Portable</t>
  </si>
  <si>
    <t>LX-2</t>
  </si>
  <si>
    <t>LX-3</t>
  </si>
  <si>
    <t>LX-2-1</t>
  </si>
  <si>
    <t>LX-2-2</t>
  </si>
  <si>
    <t>LX-2-3</t>
  </si>
  <si>
    <t>LX-2-4</t>
  </si>
  <si>
    <t>LX-2-5</t>
  </si>
  <si>
    <t>LX-2-6</t>
  </si>
  <si>
    <t>LX-2-7</t>
  </si>
  <si>
    <t>LX-2-8</t>
  </si>
  <si>
    <t>LX-2-9</t>
  </si>
  <si>
    <t>LX-2-10</t>
  </si>
  <si>
    <t>LX-2-11</t>
  </si>
  <si>
    <t>LX-2-12</t>
  </si>
  <si>
    <t>LX-2-13</t>
  </si>
  <si>
    <t>LX-2-14</t>
  </si>
  <si>
    <t>LX-3-1</t>
  </si>
  <si>
    <t>LX-3-2</t>
  </si>
  <si>
    <t>LX-3-3</t>
  </si>
  <si>
    <t>LX-4</t>
  </si>
  <si>
    <t>LX-4-1</t>
  </si>
  <si>
    <t>LX-4-2</t>
  </si>
  <si>
    <t>LX-4-3</t>
  </si>
  <si>
    <t>LX-4-4</t>
  </si>
  <si>
    <t>LX-4-5</t>
  </si>
  <si>
    <t>LX-4-6</t>
  </si>
  <si>
    <t>LX-4-7</t>
  </si>
  <si>
    <t>LX-4-8</t>
  </si>
  <si>
    <t>LX-4-9</t>
  </si>
  <si>
    <t>LX-4-10</t>
  </si>
  <si>
    <t>LX-4-11</t>
  </si>
  <si>
    <t>LX-4-12</t>
  </si>
  <si>
    <t>LX-4-13</t>
  </si>
  <si>
    <t>LX-4-14</t>
  </si>
  <si>
    <t>LX-4-15</t>
  </si>
  <si>
    <t>LX-4-16</t>
  </si>
  <si>
    <t>LX-4-17</t>
  </si>
  <si>
    <t>LX-4-18</t>
  </si>
  <si>
    <t>LX-4-19</t>
  </si>
  <si>
    <t>LX-4-20</t>
  </si>
  <si>
    <t>LX-4-21</t>
  </si>
  <si>
    <t>LX-4-22</t>
  </si>
  <si>
    <t>LX-4-23</t>
  </si>
  <si>
    <t>LX-5</t>
  </si>
  <si>
    <t>LX-5-1</t>
  </si>
  <si>
    <t>LX-5-2</t>
  </si>
  <si>
    <t>LX-5-3</t>
  </si>
  <si>
    <t>LX-5-4</t>
  </si>
  <si>
    <t>LX-5-5</t>
  </si>
  <si>
    <t>LX-5-6</t>
  </si>
  <si>
    <t>LX 10</t>
  </si>
  <si>
    <t>LX 10-1</t>
  </si>
  <si>
    <t>LX 10-2</t>
  </si>
  <si>
    <t>LX 10-3</t>
  </si>
  <si>
    <t>LX 10-4</t>
  </si>
  <si>
    <t>LX 10-5</t>
  </si>
  <si>
    <t>LX 10-6</t>
  </si>
  <si>
    <t>LX 10-7</t>
  </si>
  <si>
    <t>AV-1</t>
  </si>
  <si>
    <t>AV-1-1</t>
  </si>
  <si>
    <t>AV-1-2</t>
  </si>
  <si>
    <t>AV-1-3</t>
  </si>
  <si>
    <t>AV-1-4</t>
  </si>
  <si>
    <t>AV-1-5</t>
  </si>
  <si>
    <t>AV-1-6</t>
  </si>
  <si>
    <t>AV-1-7</t>
  </si>
  <si>
    <t>AV-1-8</t>
  </si>
  <si>
    <t>AV-1-9</t>
  </si>
  <si>
    <t>AV-1-10</t>
  </si>
  <si>
    <t>AV-2</t>
  </si>
  <si>
    <t>AV-2-1</t>
  </si>
  <si>
    <t>AV-2-3</t>
  </si>
  <si>
    <t>AV-2-4</t>
  </si>
  <si>
    <t>AV-2-5</t>
  </si>
  <si>
    <t>AV-2-6</t>
  </si>
  <si>
    <t>AV-2-7</t>
  </si>
  <si>
    <t>AV-2-8</t>
  </si>
  <si>
    <t>Loudspeaker system</t>
  </si>
  <si>
    <t>AV-3</t>
  </si>
  <si>
    <t>AV-3-1</t>
  </si>
  <si>
    <t>AV-3-2</t>
  </si>
  <si>
    <t>AV-3-3</t>
  </si>
  <si>
    <t>AV-3-4</t>
  </si>
  <si>
    <t>AV-3-5</t>
  </si>
  <si>
    <t>AV-3-6</t>
  </si>
  <si>
    <t>AV-3-7</t>
  </si>
  <si>
    <t>AV-3-8</t>
  </si>
  <si>
    <t>AV 4</t>
  </si>
  <si>
    <t>AV-4-1</t>
  </si>
  <si>
    <t>AV-4-2</t>
  </si>
  <si>
    <t>Single muff</t>
  </si>
  <si>
    <t>AV-6</t>
  </si>
  <si>
    <t>Av-6-1</t>
  </si>
  <si>
    <t>Av-6-2</t>
  </si>
  <si>
    <t>Av-6-3</t>
  </si>
  <si>
    <t>Av-6-4</t>
  </si>
  <si>
    <t>Av-6-5</t>
  </si>
  <si>
    <t>Av-6-6</t>
  </si>
  <si>
    <t>Av-6-7</t>
  </si>
  <si>
    <t>Av-6-8</t>
  </si>
  <si>
    <t>Av-6-9</t>
  </si>
  <si>
    <t>Av-6-10</t>
  </si>
  <si>
    <t>Av-6-11</t>
  </si>
  <si>
    <t>Av-6-12</t>
  </si>
  <si>
    <t>Av-6-13</t>
  </si>
  <si>
    <t>Av-6-14</t>
  </si>
  <si>
    <t>Av-6-15</t>
  </si>
  <si>
    <t>Av-6-16</t>
  </si>
  <si>
    <t>Av-6-17</t>
  </si>
  <si>
    <t>AV-07</t>
  </si>
  <si>
    <t>AV-7-1</t>
  </si>
  <si>
    <t>AV-7-2</t>
  </si>
  <si>
    <t>AV-7-3</t>
  </si>
  <si>
    <t>AV-7-4</t>
  </si>
  <si>
    <t>AV-7-5</t>
  </si>
  <si>
    <t>AV-8</t>
  </si>
  <si>
    <t>AV-8-1</t>
  </si>
  <si>
    <t>AV-8-2</t>
  </si>
  <si>
    <t>AV-8-3</t>
  </si>
  <si>
    <t>AV-8-4</t>
  </si>
  <si>
    <t>AV-8-5</t>
  </si>
  <si>
    <t>AV-8-6</t>
  </si>
  <si>
    <t>AV-8-7</t>
  </si>
  <si>
    <t>AV-8-8</t>
  </si>
  <si>
    <t>AV-9</t>
  </si>
  <si>
    <t>AV-9-1</t>
  </si>
  <si>
    <t>AV-9-2</t>
  </si>
  <si>
    <t>AV-9-3</t>
  </si>
  <si>
    <t>AV-9-4</t>
  </si>
  <si>
    <t>AV-9-5</t>
  </si>
  <si>
    <t>AV-9-6</t>
  </si>
  <si>
    <t>AV-9-7</t>
  </si>
  <si>
    <t>AV-9-8</t>
  </si>
  <si>
    <t>AV-9-9</t>
  </si>
  <si>
    <t>AV-9-10</t>
  </si>
  <si>
    <t>AV-10</t>
  </si>
  <si>
    <t>AV-10-1</t>
  </si>
  <si>
    <t>AV-10-2</t>
  </si>
  <si>
    <t>AV-10-3</t>
  </si>
  <si>
    <t>AV-10-4</t>
  </si>
  <si>
    <t>AV-10-5</t>
  </si>
  <si>
    <t>AV-10-6</t>
  </si>
  <si>
    <t>AC-1</t>
  </si>
  <si>
    <t>AC -1</t>
  </si>
  <si>
    <t>AC -2</t>
  </si>
  <si>
    <t>AC -3</t>
  </si>
  <si>
    <t>AC -4</t>
  </si>
  <si>
    <t>AC -5</t>
  </si>
  <si>
    <t>AC -6</t>
  </si>
  <si>
    <t>AC -7</t>
  </si>
  <si>
    <t>AC -8</t>
  </si>
  <si>
    <t>AC -9</t>
  </si>
  <si>
    <t>-LXAV-</t>
  </si>
  <si>
    <t>GA-</t>
  </si>
  <si>
    <t xml:space="preserve">LXAV GA Ground Floor </t>
  </si>
  <si>
    <t xml:space="preserve">22012a - IOS - </t>
  </si>
  <si>
    <t xml:space="preserve">see Drawings -22012a - IOS - LXAV-GA's
</t>
  </si>
  <si>
    <t>See: 22012a - IOS - STC - PSP - 001 - Performance Specification</t>
  </si>
  <si>
    <t>lot</t>
  </si>
  <si>
    <t xml:space="preserve">see Drawings -22012a - IOS - LXAV-GA's/22012a - IOS -LXAV-AS-101 -rack layout
</t>
  </si>
  <si>
    <t xml:space="preserve">see Drawings: 22012a - IOS -LXAV-AS-101 -rack layout
</t>
  </si>
  <si>
    <t>22012a-IOS-LXAV-FPS-003-Facilities Planning Schedule</t>
  </si>
  <si>
    <t xml:space="preserve">see Drawings -22012a - IOS - LXAV-GA's/22012a - IOS -LXAV-AS-001- typical box layout/22012a-IOS-LXAV-FPS-003-Facilities Planning Schedule
</t>
  </si>
  <si>
    <t xml:space="preserve">see Drawings -22012a - IOS - LXAV-GA's/22012a-IOS-LXAV-FPS-003-Facilities Planning Schedule
</t>
  </si>
  <si>
    <t xml:space="preserve">see Drawings -22012a - IOS - LXAV-GA's/22012a - IOS -LXAV-AS-001- typical box layout/"see Drawings -22012a - IOS - LXAV-GA's/ 22012a-IOS-LXAV-FPS-003-Facilities Planning Schedule
"
</t>
  </si>
  <si>
    <t xml:space="preserve">See -22012a - IOS -WL-GA's
</t>
  </si>
  <si>
    <t>500KG</t>
  </si>
  <si>
    <t>250kg</t>
  </si>
  <si>
    <t xml:space="preserve">Electric drive Line sets  </t>
  </si>
  <si>
    <t>500kg</t>
  </si>
  <si>
    <t>Fixed rigging for OH 4</t>
  </si>
  <si>
    <t>SE-1-10</t>
  </si>
  <si>
    <t>SE-1-11</t>
  </si>
  <si>
    <t>SE-1-12</t>
  </si>
  <si>
    <t>Av-6-18</t>
  </si>
  <si>
    <t xml:space="preserve">Lansat Sever </t>
  </si>
  <si>
    <t>extending strait ladder with hooks to bar</t>
  </si>
  <si>
    <t>Static LED Fixtures Profile</t>
  </si>
  <si>
    <t>Static LED Fixtures Fresnel</t>
  </si>
  <si>
    <t xml:space="preserve">Power lead for Lighting fixtures </t>
  </si>
  <si>
    <t xml:space="preserve">House light Control </t>
  </si>
  <si>
    <t xml:space="preserve">Processor </t>
  </si>
  <si>
    <t>2 button station key station</t>
  </si>
  <si>
    <t>2 button station</t>
  </si>
  <si>
    <t>labour for initial unboxing and rigging and focus of all lighting equipment - for a client defined format</t>
  </si>
  <si>
    <t>YAMAHA tf or Alan and heath sq5  or contractor specified</t>
  </si>
  <si>
    <t xml:space="preserve">Technical Communications System </t>
  </si>
  <si>
    <t xml:space="preserve">Speakers - Surround ( inc wall mounts) </t>
  </si>
  <si>
    <t>PROCESSOR, CORE 8 FLEX - UK</t>
  </si>
  <si>
    <t>Digital stage box to Suit above digital mixer</t>
  </si>
  <si>
    <t>Medium plus</t>
  </si>
  <si>
    <t xml:space="preserve">Seat handling equipment </t>
  </si>
  <si>
    <t xml:space="preserve">trollies </t>
  </si>
  <si>
    <t>Foh Bar extensions</t>
  </si>
  <si>
    <t xml:space="preserve">Leg swivels </t>
  </si>
  <si>
    <t>Green items addition for last version</t>
  </si>
  <si>
    <t>Yellow highlight change from last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</si>
</sst>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809]#,##0;\-[$£-809]#,##0"/>
  </numFmts>
  <fonts count="39" x14ac:knownFonts="1">
    <font>
      <sz val="11"/>
      <color theme="1"/>
      <name val="Calibri"/>
      <family val="2"/>
      <scheme val="minor"/>
    </font>
    <font>
      <sz val="11"/>
      <color theme="1"/>
      <name val="Arial"/>
      <family val="2"/>
    </font>
    <font>
      <sz val="8"/>
      <name val="Calibri"/>
      <family val="2"/>
      <scheme val="minor"/>
    </font>
    <font>
      <sz val="18"/>
      <color theme="1"/>
      <name val="Arial"/>
      <family val="2"/>
    </font>
    <font>
      <sz val="11"/>
      <color theme="0"/>
      <name val="Arial"/>
      <family val="2"/>
    </font>
    <font>
      <b/>
      <sz val="11"/>
      <color theme="1"/>
      <name val="Arial"/>
      <family val="2"/>
    </font>
    <font>
      <sz val="11"/>
      <color rgb="FFFF0000"/>
      <name val="Arial"/>
      <family val="2"/>
    </font>
    <font>
      <b/>
      <sz val="14"/>
      <color theme="1"/>
      <name val="Arial"/>
      <family val="2"/>
    </font>
    <font>
      <sz val="11"/>
      <name val="Arial"/>
      <family val="2"/>
    </font>
    <font>
      <sz val="18"/>
      <name val="Arial"/>
      <family val="2"/>
    </font>
    <font>
      <b/>
      <sz val="11"/>
      <name val="Arial"/>
      <family val="2"/>
    </font>
    <font>
      <sz val="9"/>
      <color indexed="8"/>
      <name val="Helvetica Neue"/>
      <family val="2"/>
    </font>
    <font>
      <sz val="10"/>
      <color theme="1"/>
      <name val="Arial"/>
      <family val="2"/>
    </font>
    <font>
      <sz val="9"/>
      <color theme="1"/>
      <name val="Arial"/>
      <family val="2"/>
    </font>
    <font>
      <sz val="9"/>
      <color rgb="FFFF0000"/>
      <name val="Arial"/>
      <family val="2"/>
    </font>
    <font>
      <sz val="9"/>
      <name val="Arial"/>
      <family val="2"/>
    </font>
    <font>
      <sz val="9"/>
      <color rgb="FF000000"/>
      <name val="Tahoma"/>
      <family val="2"/>
    </font>
    <font>
      <sz val="11"/>
      <color rgb="FF000000"/>
      <name val="Arial"/>
      <family val="2"/>
    </font>
    <font>
      <sz val="14"/>
      <color rgb="FF333333"/>
      <name val="Helvetica Neue"/>
      <family val="2"/>
    </font>
    <font>
      <sz val="14"/>
      <color rgb="FF313130"/>
      <name val="Arial"/>
      <family val="2"/>
    </font>
    <font>
      <sz val="10"/>
      <name val="Arial"/>
      <family val="2"/>
    </font>
    <font>
      <b/>
      <sz val="11"/>
      <color rgb="FFFF0000"/>
      <name val="Arial"/>
      <family val="2"/>
    </font>
    <font>
      <sz val="14"/>
      <name val="Arial"/>
      <family val="2"/>
    </font>
    <font>
      <sz val="14"/>
      <color rgb="FFFF0000"/>
      <name val="Arial"/>
      <family val="2"/>
    </font>
    <font>
      <b/>
      <sz val="14"/>
      <color rgb="FFFF0000"/>
      <name val="Arial"/>
      <family val="2"/>
    </font>
    <font>
      <sz val="14"/>
      <color theme="0"/>
      <name val="Arial"/>
      <family val="2"/>
    </font>
    <font>
      <sz val="14"/>
      <color theme="1"/>
      <name val="Arial"/>
      <family val="2"/>
    </font>
    <font>
      <sz val="10"/>
      <color theme="1"/>
      <name val="Calibri"/>
      <family val="2"/>
      <scheme val="minor"/>
    </font>
    <font>
      <sz val="10"/>
      <name val="Calibri"/>
      <family val="2"/>
      <scheme val="minor"/>
    </font>
    <font>
      <sz val="9"/>
      <name val="Helvetica Neue"/>
      <family val="2"/>
    </font>
    <font>
      <sz val="11"/>
      <color rgb="FF212121"/>
      <name val="Arial"/>
      <family val="2"/>
    </font>
    <font>
      <sz val="8"/>
      <name val="Arial"/>
      <family val="2"/>
    </font>
    <font>
      <sz val="8"/>
      <color theme="1"/>
      <name val="Arial"/>
      <family val="2"/>
    </font>
    <font>
      <sz val="11"/>
      <color theme="9"/>
      <name val="Arial"/>
      <family val="2"/>
    </font>
    <font>
      <sz val="10"/>
      <color theme="9"/>
      <name val="Arial"/>
      <family val="2"/>
    </font>
    <font>
      <sz val="11"/>
      <color theme="9"/>
      <name val="Calibri"/>
      <family val="2"/>
      <scheme val="minor"/>
    </font>
    <font>
      <sz val="9"/>
      <color theme="9"/>
      <name val="Arial"/>
      <family val="2"/>
    </font>
    <font>
      <sz val="14"/>
      <color theme="9"/>
      <name val="Arial"/>
      <family val="2"/>
    </font>
    <font>
      <b/>
      <sz val="14"/>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0"/>
        <bgColor theme="0" tint="-0.14999847407452621"/>
      </patternFill>
    </fill>
  </fills>
  <borders count="16">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xf numFmtId="0" fontId="20" fillId="0" borderId="0"/>
  </cellStyleXfs>
  <cellXfs count="187">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center"/>
    </xf>
    <xf numFmtId="0" fontId="4" fillId="0" borderId="0" xfId="0" applyFont="1" applyAlignment="1">
      <alignment horizontal="left"/>
    </xf>
    <xf numFmtId="0" fontId="3" fillId="0" borderId="0" xfId="0" applyFont="1"/>
    <xf numFmtId="0" fontId="1" fillId="0" borderId="0" xfId="0" applyFont="1" applyAlignment="1">
      <alignment horizontal="center" vertical="center" wrapText="1"/>
    </xf>
    <xf numFmtId="0" fontId="1" fillId="0" borderId="0" xfId="0" applyFont="1" applyAlignment="1">
      <alignment textRotation="90"/>
    </xf>
    <xf numFmtId="0" fontId="3"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0" xfId="0" applyFont="1"/>
    <xf numFmtId="0" fontId="8" fillId="0" borderId="0" xfId="0" applyFont="1" applyAlignment="1">
      <alignment horizontal="left" wrapText="1"/>
    </xf>
    <xf numFmtId="164" fontId="8" fillId="0" borderId="0" xfId="0" applyNumberFormat="1" applyFont="1"/>
    <xf numFmtId="0" fontId="1" fillId="0" borderId="1" xfId="0" applyFont="1" applyBorder="1"/>
    <xf numFmtId="0" fontId="12" fillId="0" borderId="2" xfId="0" applyFont="1" applyBorder="1" applyAlignment="1">
      <alignment horizontal="center" vertical="center"/>
    </xf>
    <xf numFmtId="0" fontId="12" fillId="0" borderId="2" xfId="0" applyFont="1" applyBorder="1"/>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xf numFmtId="0" fontId="12" fillId="0" borderId="5" xfId="0" applyFont="1" applyBorder="1" applyAlignment="1">
      <alignment horizontal="center" vertical="center"/>
    </xf>
    <xf numFmtId="0" fontId="12" fillId="0" borderId="5" xfId="0" applyFont="1" applyBorder="1"/>
    <xf numFmtId="0" fontId="12" fillId="0" borderId="4" xfId="0" applyFont="1" applyBorder="1"/>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textRotation="90"/>
    </xf>
    <xf numFmtId="0" fontId="9" fillId="0" borderId="0" xfId="0" applyFont="1"/>
    <xf numFmtId="0" fontId="10" fillId="0" borderId="0" xfId="0" applyFont="1" applyAlignment="1">
      <alignment wrapText="1"/>
    </xf>
    <xf numFmtId="165" fontId="1" fillId="0" borderId="0" xfId="0" applyNumberFormat="1" applyFont="1" applyAlignment="1">
      <alignment wrapText="1"/>
    </xf>
    <xf numFmtId="165" fontId="1" fillId="0" borderId="0" xfId="0" applyNumberFormat="1" applyFont="1" applyAlignment="1">
      <alignment horizontal="center" vertical="center" wrapText="1"/>
    </xf>
    <xf numFmtId="165" fontId="3" fillId="0" borderId="0" xfId="0" applyNumberFormat="1" applyFont="1"/>
    <xf numFmtId="165" fontId="8" fillId="0" borderId="0" xfId="0" applyNumberFormat="1" applyFont="1" applyAlignment="1">
      <alignment wrapText="1"/>
    </xf>
    <xf numFmtId="165" fontId="8" fillId="0" borderId="0" xfId="0" applyNumberFormat="1" applyFont="1"/>
    <xf numFmtId="0" fontId="8" fillId="0" borderId="0" xfId="0" applyFont="1" applyAlignment="1">
      <alignment horizontal="right"/>
    </xf>
    <xf numFmtId="0" fontId="10" fillId="0" borderId="0" xfId="0" applyFont="1"/>
    <xf numFmtId="17" fontId="1" fillId="0" borderId="0" xfId="0" applyNumberFormat="1" applyFont="1" applyAlignment="1">
      <alignment horizontal="left" vertical="center"/>
    </xf>
    <xf numFmtId="49" fontId="15" fillId="0" borderId="2" xfId="0" applyNumberFormat="1" applyFont="1" applyBorder="1" applyAlignment="1">
      <alignment horizontal="left" vertical="center"/>
    </xf>
    <xf numFmtId="49" fontId="13" fillId="0" borderId="2" xfId="0" applyNumberFormat="1" applyFont="1" applyBorder="1" applyAlignment="1">
      <alignment horizontal="left" vertical="center" wrapText="1"/>
    </xf>
    <xf numFmtId="0" fontId="15" fillId="0" borderId="2" xfId="0" applyFont="1" applyBorder="1" applyAlignment="1">
      <alignment horizontal="left" vertical="center" wrapText="1"/>
    </xf>
    <xf numFmtId="49" fontId="13" fillId="0" borderId="2" xfId="0" applyNumberFormat="1" applyFont="1" applyBorder="1" applyAlignment="1">
      <alignment horizontal="left" vertical="center"/>
    </xf>
    <xf numFmtId="0" fontId="13" fillId="0" borderId="2" xfId="0" applyFont="1" applyBorder="1" applyAlignment="1">
      <alignment horizontal="left" vertical="center" wrapText="1"/>
    </xf>
    <xf numFmtId="0" fontId="15" fillId="0" borderId="2" xfId="0" applyFont="1" applyBorder="1" applyAlignment="1">
      <alignment horizontal="left" wrapText="1"/>
    </xf>
    <xf numFmtId="0" fontId="13" fillId="0" borderId="2" xfId="0" applyFont="1" applyBorder="1" applyAlignment="1">
      <alignment wrapText="1"/>
    </xf>
    <xf numFmtId="14" fontId="1" fillId="0" borderId="0" xfId="0" applyNumberFormat="1" applyFont="1" applyAlignment="1">
      <alignment horizontal="left" vertical="center"/>
    </xf>
    <xf numFmtId="49" fontId="0" fillId="0" borderId="2" xfId="0" applyNumberFormat="1" applyBorder="1"/>
    <xf numFmtId="49" fontId="20" fillId="0" borderId="2" xfId="0" applyNumberFormat="1" applyFont="1" applyBorder="1"/>
    <xf numFmtId="0" fontId="12" fillId="0" borderId="9" xfId="0" applyFont="1" applyBorder="1" applyAlignment="1">
      <alignment horizontal="center" vertical="center"/>
    </xf>
    <xf numFmtId="0" fontId="1" fillId="0" borderId="2" xfId="0" applyFont="1" applyBorder="1" applyAlignment="1">
      <alignment horizontal="center" vertical="center" wrapText="1"/>
    </xf>
    <xf numFmtId="49" fontId="11" fillId="0" borderId="2" xfId="0" applyNumberFormat="1" applyFont="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center" vertical="center"/>
    </xf>
    <xf numFmtId="0" fontId="8" fillId="0" borderId="2" xfId="0" applyFont="1" applyBorder="1" applyAlignment="1">
      <alignment horizontal="left" vertical="center"/>
    </xf>
    <xf numFmtId="164" fontId="8" fillId="0" borderId="2" xfId="0" applyNumberFormat="1" applyFont="1" applyBorder="1" applyAlignment="1">
      <alignment horizontal="center" vertical="center"/>
    </xf>
    <xf numFmtId="164" fontId="8" fillId="0" borderId="2" xfId="0" applyNumberFormat="1" applyFont="1" applyBorder="1" applyAlignment="1">
      <alignment horizontal="right" vertical="center"/>
    </xf>
    <xf numFmtId="0" fontId="1" fillId="0" borderId="2" xfId="0" applyFont="1" applyBorder="1"/>
    <xf numFmtId="0" fontId="8" fillId="0" borderId="2" xfId="0" applyFont="1" applyBorder="1"/>
    <xf numFmtId="0" fontId="17" fillId="0" borderId="2" xfId="0" applyFont="1" applyBorder="1" applyAlignment="1">
      <alignment horizontal="center" vertical="center" wrapText="1"/>
    </xf>
    <xf numFmtId="0" fontId="1" fillId="0" borderId="2" xfId="0" applyFont="1" applyBorder="1" applyAlignment="1">
      <alignment horizontal="left" vertical="center"/>
    </xf>
    <xf numFmtId="0" fontId="18" fillId="0" borderId="2" xfId="0" applyFont="1" applyBorder="1"/>
    <xf numFmtId="0" fontId="8" fillId="0" borderId="2" xfId="0" applyFont="1" applyBorder="1" applyAlignment="1">
      <alignment horizontal="left" wrapText="1"/>
    </xf>
    <xf numFmtId="0" fontId="8" fillId="0" borderId="2" xfId="0" applyFont="1" applyBorder="1" applyAlignment="1">
      <alignment horizontal="left"/>
    </xf>
    <xf numFmtId="0" fontId="19" fillId="0" borderId="2" xfId="0" applyFont="1" applyBorder="1"/>
    <xf numFmtId="0" fontId="16" fillId="0" borderId="2" xfId="0" applyFont="1" applyBorder="1" applyAlignment="1">
      <alignment horizontal="left" vertical="center" readingOrder="1"/>
    </xf>
    <xf numFmtId="49" fontId="13" fillId="2" borderId="2" xfId="0" applyNumberFormat="1" applyFont="1" applyFill="1" applyBorder="1" applyAlignment="1">
      <alignment horizontal="left" vertical="center"/>
    </xf>
    <xf numFmtId="49" fontId="13" fillId="2" borderId="2" xfId="0" applyNumberFormat="1" applyFont="1" applyFill="1" applyBorder="1" applyAlignment="1">
      <alignment horizontal="left" vertical="center" wrapText="1"/>
    </xf>
    <xf numFmtId="0" fontId="12" fillId="2" borderId="2" xfId="0" applyFont="1" applyFill="1" applyBorder="1"/>
    <xf numFmtId="49" fontId="14" fillId="2" borderId="2" xfId="0" applyNumberFormat="1" applyFont="1" applyFill="1" applyBorder="1" applyAlignment="1">
      <alignment horizontal="left" vertical="center" wrapText="1"/>
    </xf>
    <xf numFmtId="0" fontId="8" fillId="2" borderId="2" xfId="0" applyFont="1" applyFill="1" applyBorder="1" applyAlignment="1">
      <alignment horizontal="center" vertical="center"/>
    </xf>
    <xf numFmtId="0" fontId="12" fillId="0" borderId="10" xfId="0" applyFont="1" applyBorder="1"/>
    <xf numFmtId="49" fontId="11" fillId="2" borderId="2" xfId="0" applyNumberFormat="1" applyFont="1" applyFill="1" applyBorder="1" applyAlignment="1">
      <alignment horizontal="left" vertical="center"/>
    </xf>
    <xf numFmtId="0" fontId="17" fillId="2" borderId="2" xfId="0" applyFont="1" applyFill="1" applyBorder="1" applyAlignment="1">
      <alignment horizontal="center" vertical="center" wrapText="1"/>
    </xf>
    <xf numFmtId="0" fontId="20" fillId="2" borderId="2" xfId="0" applyFont="1" applyFill="1" applyBorder="1" applyAlignment="1">
      <alignment horizontal="left" vertical="center"/>
    </xf>
    <xf numFmtId="0" fontId="12" fillId="0" borderId="10" xfId="0" applyFont="1" applyBorder="1" applyAlignment="1">
      <alignment horizontal="center" vertical="center"/>
    </xf>
    <xf numFmtId="0" fontId="1" fillId="0" borderId="2" xfId="0" applyFont="1" applyBorder="1" applyAlignment="1">
      <alignment horizontal="center" vertical="center"/>
    </xf>
    <xf numFmtId="0" fontId="22" fillId="0" borderId="11" xfId="0" applyFont="1" applyBorder="1" applyAlignment="1">
      <alignment vertical="center"/>
    </xf>
    <xf numFmtId="49" fontId="23" fillId="0" borderId="0" xfId="0" applyNumberFormat="1" applyFont="1" applyAlignment="1">
      <alignment horizontal="left" vertical="center"/>
    </xf>
    <xf numFmtId="49" fontId="24" fillId="0" borderId="0" xfId="1" applyNumberFormat="1" applyFont="1" applyAlignment="1">
      <alignment horizontal="left" vertical="center"/>
    </xf>
    <xf numFmtId="0" fontId="7" fillId="0" borderId="0" xfId="1" applyFont="1" applyAlignment="1">
      <alignment horizontal="left" vertical="center"/>
    </xf>
    <xf numFmtId="1" fontId="23" fillId="0" borderId="0" xfId="1" applyNumberFormat="1" applyFont="1" applyAlignment="1">
      <alignment horizontal="left" vertical="center"/>
    </xf>
    <xf numFmtId="49" fontId="23" fillId="0" borderId="0" xfId="0" applyNumberFormat="1" applyFont="1" applyAlignment="1">
      <alignment horizontal="left" vertical="center" wrapText="1"/>
    </xf>
    <xf numFmtId="164" fontId="23" fillId="0" borderId="0" xfId="0" applyNumberFormat="1" applyFont="1" applyAlignment="1">
      <alignment vertical="center"/>
    </xf>
    <xf numFmtId="1" fontId="25" fillId="0" borderId="0" xfId="0" applyNumberFormat="1" applyFont="1" applyAlignment="1">
      <alignment horizontal="right" vertical="center"/>
    </xf>
    <xf numFmtId="164" fontId="23" fillId="0" borderId="0" xfId="0" applyNumberFormat="1" applyFont="1" applyAlignment="1">
      <alignment horizontal="right" vertical="center"/>
    </xf>
    <xf numFmtId="164" fontId="23" fillId="0" borderId="12" xfId="0" applyNumberFormat="1" applyFont="1" applyBorder="1" applyAlignment="1">
      <alignment horizontal="right" vertical="center"/>
    </xf>
    <xf numFmtId="164" fontId="26" fillId="0" borderId="0" xfId="0" applyNumberFormat="1" applyFont="1" applyAlignment="1">
      <alignment vertical="center"/>
    </xf>
    <xf numFmtId="1" fontId="23" fillId="0" borderId="0" xfId="0" applyNumberFormat="1" applyFont="1" applyAlignment="1">
      <alignment horizontal="right" vertical="center"/>
    </xf>
    <xf numFmtId="49" fontId="26" fillId="0" borderId="0" xfId="0" applyNumberFormat="1" applyFont="1" applyAlignment="1">
      <alignment horizontal="left" vertical="center"/>
    </xf>
    <xf numFmtId="49" fontId="7" fillId="0" borderId="0" xfId="1" applyNumberFormat="1" applyFont="1" applyAlignment="1">
      <alignment horizontal="left" vertical="center"/>
    </xf>
    <xf numFmtId="1" fontId="26" fillId="0" borderId="0" xfId="1" applyNumberFormat="1" applyFont="1" applyAlignment="1">
      <alignment horizontal="left" vertical="center"/>
    </xf>
    <xf numFmtId="49" fontId="22" fillId="0" borderId="0" xfId="0" applyNumberFormat="1" applyFont="1" applyAlignment="1">
      <alignment horizontal="left" vertical="center"/>
    </xf>
    <xf numFmtId="49" fontId="26" fillId="0" borderId="0" xfId="0" applyNumberFormat="1" applyFont="1" applyAlignment="1">
      <alignment horizontal="left" vertical="center" wrapText="1"/>
    </xf>
    <xf numFmtId="0" fontId="26" fillId="0" borderId="0" xfId="0" applyFont="1" applyAlignment="1">
      <alignment horizontal="right" vertical="center"/>
    </xf>
    <xf numFmtId="164" fontId="26" fillId="0" borderId="0" xfId="0" applyNumberFormat="1" applyFont="1" applyAlignment="1">
      <alignment horizontal="right" vertical="center"/>
    </xf>
    <xf numFmtId="164" fontId="26" fillId="0" borderId="12" xfId="0" applyNumberFormat="1" applyFont="1" applyBorder="1" applyAlignment="1">
      <alignment horizontal="right" vertical="center"/>
    </xf>
    <xf numFmtId="0" fontId="22" fillId="0" borderId="11" xfId="0" applyFont="1" applyBorder="1"/>
    <xf numFmtId="0" fontId="22" fillId="0" borderId="0" xfId="0" applyFont="1"/>
    <xf numFmtId="0" fontId="25" fillId="0" borderId="0" xfId="0" applyFont="1" applyAlignment="1">
      <alignment horizontal="right" vertical="center"/>
    </xf>
    <xf numFmtId="49" fontId="13" fillId="0" borderId="2" xfId="0" applyNumberFormat="1" applyFont="1" applyBorder="1" applyAlignment="1">
      <alignment horizontal="right" vertical="center"/>
    </xf>
    <xf numFmtId="0" fontId="1" fillId="0" borderId="2" xfId="0" applyFont="1" applyBorder="1" applyAlignment="1">
      <alignment horizontal="right"/>
    </xf>
    <xf numFmtId="0" fontId="8" fillId="4" borderId="2" xfId="0" applyFont="1" applyFill="1" applyBorder="1" applyAlignment="1">
      <alignment horizontal="center" vertical="center"/>
    </xf>
    <xf numFmtId="164" fontId="1" fillId="0" borderId="2" xfId="0" applyNumberFormat="1" applyFont="1" applyBorder="1" applyAlignment="1">
      <alignment horizontal="center" vertical="center"/>
    </xf>
    <xf numFmtId="0" fontId="8" fillId="0" borderId="2" xfId="0" applyFont="1" applyBorder="1" applyAlignment="1">
      <alignment horizontal="center" vertical="center" wrapText="1"/>
    </xf>
    <xf numFmtId="49" fontId="29" fillId="0" borderId="2" xfId="0" applyNumberFormat="1" applyFont="1" applyBorder="1" applyAlignment="1">
      <alignment horizontal="left" vertical="center"/>
    </xf>
    <xf numFmtId="49" fontId="15" fillId="0" borderId="2" xfId="0" applyNumberFormat="1" applyFont="1" applyBorder="1" applyAlignment="1">
      <alignment horizontal="left" vertical="center" wrapText="1"/>
    </xf>
    <xf numFmtId="0" fontId="20" fillId="0" borderId="2" xfId="0" applyFont="1" applyBorder="1"/>
    <xf numFmtId="0" fontId="20" fillId="0" borderId="2" xfId="0" applyFont="1" applyBorder="1" applyAlignment="1">
      <alignment horizontal="center" vertical="center"/>
    </xf>
    <xf numFmtId="0" fontId="7" fillId="0" borderId="0" xfId="0" applyFont="1" applyAlignment="1">
      <alignment horizontal="center" vertical="center" wrapText="1"/>
    </xf>
    <xf numFmtId="0" fontId="10" fillId="0" borderId="2" xfId="0" applyFont="1" applyBorder="1" applyAlignment="1">
      <alignment horizontal="left" vertical="center"/>
    </xf>
    <xf numFmtId="164" fontId="8" fillId="0" borderId="2" xfId="0" applyNumberFormat="1" applyFont="1" applyBorder="1"/>
    <xf numFmtId="0" fontId="5" fillId="0" borderId="2"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3" xfId="0" applyFont="1" applyBorder="1"/>
    <xf numFmtId="0" fontId="20" fillId="0" borderId="13" xfId="0" applyFont="1" applyBorder="1" applyAlignment="1">
      <alignment horizontal="center" vertical="center"/>
    </xf>
    <xf numFmtId="0" fontId="10" fillId="0" borderId="2" xfId="0" applyFont="1" applyBorder="1" applyAlignment="1">
      <alignment horizontal="left" vertical="center" wrapText="1"/>
    </xf>
    <xf numFmtId="0" fontId="21" fillId="0" borderId="2" xfId="0" applyFont="1" applyBorder="1" applyAlignment="1">
      <alignment horizontal="center" vertical="center"/>
    </xf>
    <xf numFmtId="0" fontId="21" fillId="0" borderId="2" xfId="0" applyFont="1" applyBorder="1" applyAlignment="1">
      <alignment horizontal="left" vertical="center"/>
    </xf>
    <xf numFmtId="0" fontId="10" fillId="0" borderId="2" xfId="0" applyFont="1" applyBorder="1" applyAlignment="1">
      <alignment horizontal="center" vertical="center"/>
    </xf>
    <xf numFmtId="164" fontId="10" fillId="0" borderId="2" xfId="0" applyNumberFormat="1" applyFont="1" applyBorder="1" applyAlignment="1">
      <alignment horizontal="center" vertical="center"/>
    </xf>
    <xf numFmtId="0" fontId="5" fillId="0" borderId="2" xfId="0" applyFont="1" applyBorder="1" applyAlignment="1">
      <alignment horizontal="center" vertical="center"/>
    </xf>
    <xf numFmtId="0" fontId="10" fillId="0" borderId="2" xfId="0" applyFont="1" applyBorder="1" applyAlignment="1">
      <alignment horizontal="center" vertical="top"/>
    </xf>
    <xf numFmtId="0" fontId="17" fillId="0" borderId="2" xfId="0" applyFont="1" applyBorder="1"/>
    <xf numFmtId="0" fontId="17" fillId="3" borderId="2" xfId="0" applyFont="1" applyFill="1" applyBorder="1"/>
    <xf numFmtId="0" fontId="5" fillId="0" borderId="2" xfId="0" applyFont="1" applyBorder="1" applyAlignment="1">
      <alignment horizontal="center"/>
    </xf>
    <xf numFmtId="0" fontId="10" fillId="5" borderId="2" xfId="0" applyFont="1" applyFill="1" applyBorder="1"/>
    <xf numFmtId="0" fontId="8" fillId="5" borderId="2" xfId="0" applyFont="1" applyFill="1" applyBorder="1"/>
    <xf numFmtId="0" fontId="1" fillId="0" borderId="2" xfId="0" applyFont="1" applyBorder="1" applyAlignment="1">
      <alignment horizontal="left" vertical="center" indent="6"/>
    </xf>
    <xf numFmtId="0" fontId="10" fillId="0" borderId="2" xfId="0" applyFont="1" applyBorder="1" applyAlignment="1">
      <alignment horizontal="center" vertical="center" wrapText="1"/>
    </xf>
    <xf numFmtId="0" fontId="9" fillId="0" borderId="2" xfId="0" applyFont="1" applyBorder="1" applyAlignment="1">
      <alignment horizontal="left" vertical="center"/>
    </xf>
    <xf numFmtId="0" fontId="20" fillId="0" borderId="2" xfId="0" applyFont="1" applyBorder="1" applyAlignment="1">
      <alignment horizontal="left" vertical="center"/>
    </xf>
    <xf numFmtId="0" fontId="5" fillId="0" borderId="2" xfId="0" applyFont="1" applyBorder="1" applyAlignment="1">
      <alignment horizontal="left" vertical="center"/>
    </xf>
    <xf numFmtId="164" fontId="10" fillId="0" borderId="2" xfId="0" applyNumberFormat="1" applyFont="1" applyBorder="1" applyAlignment="1">
      <alignment horizontal="right" vertical="center"/>
    </xf>
    <xf numFmtId="164" fontId="8" fillId="2" borderId="2" xfId="0" applyNumberFormat="1" applyFont="1" applyFill="1" applyBorder="1" applyAlignment="1">
      <alignment horizontal="center" vertical="center"/>
    </xf>
    <xf numFmtId="0" fontId="0" fillId="0" borderId="2" xfId="0" applyBorder="1" applyProtection="1">
      <protection locked="0"/>
    </xf>
    <xf numFmtId="0" fontId="27" fillId="0" borderId="2" xfId="0" applyFont="1" applyBorder="1" applyAlignment="1">
      <alignment horizontal="left"/>
    </xf>
    <xf numFmtId="0" fontId="27" fillId="0" borderId="2" xfId="0" applyFont="1" applyBorder="1" applyAlignment="1">
      <alignment horizontal="left" vertical="center"/>
    </xf>
    <xf numFmtId="0" fontId="28" fillId="0" borderId="2" xfId="0" applyFont="1" applyBorder="1" applyAlignment="1">
      <alignment vertical="center"/>
    </xf>
    <xf numFmtId="0" fontId="30" fillId="0" borderId="2" xfId="0" applyFont="1" applyBorder="1"/>
    <xf numFmtId="0" fontId="8" fillId="0" borderId="2" xfId="0" applyFont="1" applyBorder="1" applyAlignment="1">
      <alignment horizontal="center" vertical="top"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0" xfId="0" applyFont="1"/>
    <xf numFmtId="49" fontId="1" fillId="0" borderId="2" xfId="0" applyNumberFormat="1" applyFont="1" applyBorder="1"/>
    <xf numFmtId="49" fontId="11" fillId="4" borderId="2" xfId="0" applyNumberFormat="1" applyFont="1" applyFill="1" applyBorder="1" applyAlignment="1">
      <alignment horizontal="left" vertical="center"/>
    </xf>
    <xf numFmtId="0" fontId="33" fillId="0" borderId="2" xfId="0" applyFont="1" applyBorder="1" applyAlignment="1">
      <alignment horizontal="center" vertical="center" wrapText="1"/>
    </xf>
    <xf numFmtId="0" fontId="34" fillId="0" borderId="2" xfId="0" applyFont="1" applyBorder="1"/>
    <xf numFmtId="0" fontId="35" fillId="0" borderId="2" xfId="0" applyFont="1" applyBorder="1" applyProtection="1">
      <protection locked="0"/>
    </xf>
    <xf numFmtId="49" fontId="36" fillId="0" borderId="2" xfId="0" applyNumberFormat="1" applyFont="1" applyBorder="1" applyAlignment="1">
      <alignment horizontal="left" vertical="center" wrapText="1"/>
    </xf>
    <xf numFmtId="0" fontId="33" fillId="0" borderId="2" xfId="0" applyFont="1" applyBorder="1" applyAlignment="1">
      <alignment horizontal="center" vertical="center"/>
    </xf>
    <xf numFmtId="164" fontId="33" fillId="0" borderId="2" xfId="0" applyNumberFormat="1" applyFont="1" applyBorder="1" applyAlignment="1">
      <alignment horizontal="center" vertical="center"/>
    </xf>
    <xf numFmtId="0" fontId="37" fillId="0" borderId="11" xfId="0" applyFont="1" applyBorder="1" applyAlignment="1">
      <alignment vertical="center"/>
    </xf>
    <xf numFmtId="0" fontId="22" fillId="4" borderId="11" xfId="0" applyFont="1" applyFill="1" applyBorder="1" applyAlignment="1">
      <alignment vertical="center"/>
    </xf>
    <xf numFmtId="49" fontId="22" fillId="4" borderId="0" xfId="0" applyNumberFormat="1" applyFont="1" applyFill="1" applyAlignment="1">
      <alignment horizontal="left" vertical="center"/>
    </xf>
    <xf numFmtId="49" fontId="38" fillId="4" borderId="0" xfId="1" applyNumberFormat="1" applyFont="1" applyFill="1" applyAlignment="1">
      <alignment horizontal="left" vertical="center"/>
    </xf>
    <xf numFmtId="0" fontId="7" fillId="0" borderId="0" xfId="0" applyFont="1" applyAlignment="1">
      <alignment horizontal="left" wrapText="1"/>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11" xfId="0" applyFont="1" applyBorder="1" applyAlignment="1">
      <alignment horizontal="left" wrapText="1"/>
    </xf>
    <xf numFmtId="0" fontId="22" fillId="0" borderId="0" xfId="0" applyFont="1" applyAlignment="1">
      <alignment horizontal="left" wrapText="1"/>
    </xf>
    <xf numFmtId="0" fontId="22" fillId="0" borderId="12" xfId="0" applyFont="1" applyBorder="1" applyAlignment="1">
      <alignment horizontal="left" wrapText="1"/>
    </xf>
    <xf numFmtId="49" fontId="10" fillId="0" borderId="2" xfId="0" applyNumberFormat="1" applyFont="1" applyBorder="1" applyAlignment="1">
      <alignment horizontal="left" wrapText="1"/>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0" fontId="12" fillId="0" borderId="3" xfId="0" applyFont="1" applyBorder="1" applyAlignment="1">
      <alignment horizontal="center" vertical="center"/>
    </xf>
    <xf numFmtId="0" fontId="5" fillId="0" borderId="2" xfId="0" applyFont="1" applyBorder="1" applyAlignment="1">
      <alignment horizontal="center" vertical="center" wrapText="1"/>
    </xf>
    <xf numFmtId="49" fontId="11" fillId="0" borderId="2" xfId="0" applyNumberFormat="1" applyFont="1" applyFill="1" applyBorder="1" applyAlignment="1">
      <alignment horizontal="left" vertical="center"/>
    </xf>
    <xf numFmtId="164"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xf numFmtId="0" fontId="8" fillId="0" borderId="2" xfId="0" applyFont="1" applyFill="1" applyBorder="1" applyAlignment="1">
      <alignment horizontal="left" vertical="center"/>
    </xf>
    <xf numFmtId="0" fontId="31" fillId="0" borderId="0" xfId="0" applyFont="1" applyFill="1"/>
    <xf numFmtId="0" fontId="8" fillId="0" borderId="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2" xfId="0" applyFont="1" applyFill="1" applyBorder="1"/>
    <xf numFmtId="0" fontId="8" fillId="0" borderId="0" xfId="0" applyFont="1" applyFill="1"/>
    <xf numFmtId="0" fontId="6" fillId="4" borderId="2" xfId="0" applyFont="1" applyFill="1" applyBorder="1" applyAlignment="1">
      <alignment horizontal="center" vertical="center"/>
    </xf>
    <xf numFmtId="0" fontId="33" fillId="4" borderId="2" xfId="0" applyFont="1" applyFill="1" applyBorder="1" applyAlignment="1">
      <alignment horizontal="center" vertical="center"/>
    </xf>
  </cellXfs>
  <cellStyles count="2">
    <cellStyle name="Normal" xfId="0" builtinId="0"/>
    <cellStyle name="Normal 2" xfId="1" xr:uid="{244E46B8-355B-504C-85F8-6F8E3CAE3277}"/>
  </cellStyles>
  <dxfs count="0"/>
  <tableStyles count="0" defaultTableStyle="TableStyleMedium2" defaultPivotStyle="PivotStyleLight16"/>
  <colors>
    <mruColors>
      <color rgb="FF9A24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C38AD-BA58-403B-99E8-70ECD684D841}">
  <sheetPr>
    <pageSetUpPr fitToPage="1"/>
  </sheetPr>
  <dimension ref="A1:K57"/>
  <sheetViews>
    <sheetView zoomScale="80" zoomScaleNormal="80" workbookViewId="0">
      <selection activeCell="E17" sqref="E17"/>
    </sheetView>
  </sheetViews>
  <sheetFormatPr baseColWidth="10" defaultColWidth="8.6640625" defaultRowHeight="20" customHeight="1" x14ac:dyDescent="0.15"/>
  <cols>
    <col min="1" max="2" width="15.6640625" style="1" customWidth="1"/>
    <col min="3" max="3" width="22.33203125" style="1" customWidth="1"/>
    <col min="4" max="4" width="39.6640625" style="33" customWidth="1"/>
    <col min="5" max="13" width="15.6640625" style="1" customWidth="1"/>
    <col min="14" max="123" width="4.6640625" style="1" customWidth="1"/>
    <col min="124" max="16384" width="8.6640625" style="1"/>
  </cols>
  <sheetData>
    <row r="1" spans="1:11" ht="20" customHeight="1" x14ac:dyDescent="0.25">
      <c r="A1" s="6" t="s">
        <v>160</v>
      </c>
    </row>
    <row r="2" spans="1:11" ht="20" customHeight="1" x14ac:dyDescent="0.15">
      <c r="A2" s="48">
        <v>45282</v>
      </c>
      <c r="E2" s="2"/>
      <c r="F2" s="2"/>
      <c r="G2" s="2"/>
      <c r="H2" s="2"/>
    </row>
    <row r="3" spans="1:11" ht="20" customHeight="1" x14ac:dyDescent="0.15">
      <c r="A3" s="40"/>
      <c r="B3" s="7"/>
      <c r="C3" s="7"/>
      <c r="D3" s="34"/>
      <c r="E3" s="8"/>
      <c r="F3" s="8"/>
      <c r="G3" s="8"/>
      <c r="H3" s="8"/>
    </row>
    <row r="4" spans="1:11" ht="20" customHeight="1" x14ac:dyDescent="0.25">
      <c r="A4" s="161" t="s">
        <v>0</v>
      </c>
      <c r="B4" s="161"/>
      <c r="C4" s="6"/>
      <c r="D4" s="35"/>
    </row>
    <row r="5" spans="1:11" ht="20" customHeight="1" x14ac:dyDescent="0.15">
      <c r="B5" s="5"/>
      <c r="C5" s="4"/>
      <c r="E5" s="3"/>
      <c r="F5" s="3"/>
      <c r="G5" s="3"/>
      <c r="H5" s="3"/>
    </row>
    <row r="6" spans="1:11" ht="20" customHeight="1" x14ac:dyDescent="0.15">
      <c r="C6" s="4"/>
      <c r="E6" s="3"/>
      <c r="F6" s="3"/>
      <c r="G6" s="3"/>
      <c r="H6" s="3"/>
    </row>
    <row r="7" spans="1:11" ht="20" customHeight="1" x14ac:dyDescent="0.15">
      <c r="A7" s="162" t="s">
        <v>159</v>
      </c>
      <c r="B7" s="163"/>
      <c r="C7" s="163"/>
      <c r="D7" s="163"/>
      <c r="E7" s="163"/>
      <c r="F7" s="163"/>
      <c r="G7" s="163"/>
      <c r="H7" s="163"/>
      <c r="I7" s="163"/>
      <c r="J7" s="163"/>
      <c r="K7" s="164"/>
    </row>
    <row r="8" spans="1:11" ht="20" customHeight="1" x14ac:dyDescent="0.15">
      <c r="A8" s="79"/>
      <c r="B8" s="80"/>
      <c r="C8" s="81"/>
      <c r="D8" s="82"/>
      <c r="E8" s="83"/>
      <c r="F8" s="80"/>
      <c r="G8" s="84"/>
      <c r="H8" s="85"/>
      <c r="I8" s="86"/>
      <c r="J8" s="87"/>
      <c r="K8" s="88"/>
    </row>
    <row r="9" spans="1:11" s="16" customFormat="1" ht="20" customHeight="1" x14ac:dyDescent="0.15">
      <c r="A9" s="79" t="s">
        <v>155</v>
      </c>
      <c r="B9" s="80"/>
      <c r="C9" s="81"/>
      <c r="D9" s="82"/>
      <c r="E9" s="83"/>
      <c r="F9" s="80"/>
      <c r="G9" s="84"/>
      <c r="H9" s="85"/>
      <c r="I9" s="86"/>
      <c r="J9" s="87"/>
      <c r="K9" s="88"/>
    </row>
    <row r="10" spans="1:11" s="16" customFormat="1" ht="20" customHeight="1" x14ac:dyDescent="0.15">
      <c r="A10" s="79"/>
      <c r="B10" s="80"/>
      <c r="C10" s="81"/>
      <c r="D10" s="82"/>
      <c r="E10" s="83"/>
      <c r="F10" s="80"/>
      <c r="G10" s="84"/>
      <c r="H10" s="89"/>
      <c r="I10" s="90"/>
      <c r="J10" s="87"/>
      <c r="K10" s="88"/>
    </row>
    <row r="11" spans="1:11" s="16" customFormat="1" ht="20" customHeight="1" x14ac:dyDescent="0.15">
      <c r="A11" s="79" t="s">
        <v>156</v>
      </c>
      <c r="B11" s="91"/>
      <c r="C11" s="92"/>
      <c r="D11" s="82"/>
      <c r="E11" s="93"/>
      <c r="F11" s="94"/>
      <c r="G11" s="95"/>
      <c r="H11" s="89"/>
      <c r="I11" s="96"/>
      <c r="J11" s="97"/>
      <c r="K11" s="98"/>
    </row>
    <row r="12" spans="1:11" s="16" customFormat="1" ht="20" customHeight="1" x14ac:dyDescent="0.15">
      <c r="A12" s="79"/>
      <c r="B12" s="91"/>
      <c r="C12" s="92"/>
      <c r="D12" s="82"/>
      <c r="E12" s="93"/>
      <c r="F12" s="94"/>
      <c r="G12" s="95"/>
      <c r="H12" s="89"/>
      <c r="I12" s="96"/>
      <c r="J12" s="97"/>
      <c r="K12" s="98"/>
    </row>
    <row r="13" spans="1:11" s="16" customFormat="1" ht="46" customHeight="1" x14ac:dyDescent="0.2">
      <c r="A13" s="165" t="s">
        <v>157</v>
      </c>
      <c r="B13" s="166"/>
      <c r="C13" s="166"/>
      <c r="D13" s="166"/>
      <c r="E13" s="166"/>
      <c r="F13" s="166"/>
      <c r="G13" s="166"/>
      <c r="H13" s="166"/>
      <c r="I13" s="166"/>
      <c r="J13" s="166"/>
      <c r="K13" s="167"/>
    </row>
    <row r="14" spans="1:11" s="16" customFormat="1" ht="20" customHeight="1" x14ac:dyDescent="0.2">
      <c r="A14" s="99"/>
      <c r="B14" s="91"/>
      <c r="C14" s="92"/>
      <c r="D14" s="82"/>
      <c r="E14" s="93"/>
      <c r="F14" s="100"/>
      <c r="G14" s="95"/>
      <c r="H14" s="89"/>
      <c r="I14" s="96"/>
      <c r="J14" s="97"/>
      <c r="K14" s="98"/>
    </row>
    <row r="15" spans="1:11" s="16" customFormat="1" ht="20" customHeight="1" x14ac:dyDescent="0.2">
      <c r="A15" s="99" t="s">
        <v>158</v>
      </c>
      <c r="B15" s="91"/>
      <c r="C15" s="92"/>
      <c r="D15" s="82"/>
      <c r="E15" s="93"/>
      <c r="F15" s="94"/>
      <c r="G15" s="95"/>
      <c r="H15" s="89"/>
      <c r="I15" s="101"/>
      <c r="J15" s="97"/>
      <c r="K15" s="98"/>
    </row>
    <row r="16" spans="1:11" s="16" customFormat="1" ht="20" customHeight="1" x14ac:dyDescent="0.15">
      <c r="A16" s="157" t="s">
        <v>531</v>
      </c>
      <c r="B16" s="91"/>
      <c r="C16" s="92"/>
      <c r="D16" s="82"/>
      <c r="E16" s="93"/>
      <c r="F16" s="94"/>
      <c r="G16" s="95"/>
      <c r="H16" s="89"/>
      <c r="I16" s="101"/>
      <c r="J16" s="97"/>
      <c r="K16" s="98"/>
    </row>
    <row r="17" spans="1:11" s="16" customFormat="1" ht="20" customHeight="1" x14ac:dyDescent="0.15">
      <c r="A17" s="158" t="s">
        <v>532</v>
      </c>
      <c r="B17" s="159"/>
      <c r="C17" s="160"/>
      <c r="D17" s="82"/>
      <c r="E17" s="93"/>
      <c r="F17" s="94"/>
      <c r="G17" s="95"/>
      <c r="H17" s="89"/>
      <c r="I17" s="96"/>
      <c r="J17" s="97"/>
      <c r="K17" s="98"/>
    </row>
    <row r="18" spans="1:11" s="16" customFormat="1" ht="20" customHeight="1" x14ac:dyDescent="0.15">
      <c r="A18" s="39"/>
      <c r="D18" s="37"/>
    </row>
    <row r="19" spans="1:11" s="16" customFormat="1" ht="20" customHeight="1" x14ac:dyDescent="0.15">
      <c r="B19" s="12"/>
      <c r="D19" s="37"/>
    </row>
    <row r="20" spans="1:11" s="16" customFormat="1" ht="20" customHeight="1" x14ac:dyDescent="0.15">
      <c r="B20" s="12"/>
      <c r="D20" s="37"/>
    </row>
    <row r="21" spans="1:11" s="16" customFormat="1" ht="20" customHeight="1" x14ac:dyDescent="0.15">
      <c r="B21" s="12"/>
      <c r="D21" s="36"/>
    </row>
    <row r="22" spans="1:11" s="16" customFormat="1" ht="20" customHeight="1" x14ac:dyDescent="0.15">
      <c r="A22" s="13"/>
      <c r="B22" s="12"/>
      <c r="C22" s="15"/>
      <c r="D22" s="36"/>
      <c r="E22" s="30"/>
      <c r="F22" s="30"/>
      <c r="G22" s="30"/>
    </row>
    <row r="23" spans="1:11" s="16" customFormat="1" ht="20" customHeight="1" x14ac:dyDescent="0.25">
      <c r="A23" s="31"/>
      <c r="B23" s="12"/>
      <c r="C23" s="31"/>
      <c r="D23" s="36"/>
    </row>
    <row r="24" spans="1:11" s="16" customFormat="1" ht="20" customHeight="1" x14ac:dyDescent="0.15">
      <c r="A24" s="32"/>
      <c r="B24" s="12"/>
      <c r="C24" s="28"/>
      <c r="D24" s="36"/>
      <c r="E24" s="12"/>
      <c r="F24" s="12"/>
      <c r="G24" s="12"/>
    </row>
    <row r="25" spans="1:11" s="16" customFormat="1" ht="20" customHeight="1" x14ac:dyDescent="0.15">
      <c r="A25" s="29"/>
      <c r="B25" s="12"/>
      <c r="C25" s="28"/>
      <c r="D25" s="36"/>
      <c r="E25" s="12"/>
      <c r="F25" s="12"/>
      <c r="G25" s="12"/>
    </row>
    <row r="26" spans="1:11" s="16" customFormat="1" ht="20" customHeight="1" x14ac:dyDescent="0.15">
      <c r="A26" s="29"/>
      <c r="B26" s="12"/>
      <c r="C26" s="28"/>
      <c r="D26" s="36"/>
      <c r="E26" s="12"/>
      <c r="F26" s="12"/>
      <c r="G26" s="12"/>
    </row>
    <row r="27" spans="1:11" s="16" customFormat="1" ht="20" customHeight="1" x14ac:dyDescent="0.15">
      <c r="A27" s="32"/>
      <c r="B27" s="12"/>
      <c r="C27" s="38"/>
      <c r="D27" s="36"/>
      <c r="E27" s="12"/>
      <c r="F27" s="12"/>
      <c r="G27" s="12"/>
    </row>
    <row r="28" spans="1:11" s="16" customFormat="1" ht="20" customHeight="1" x14ac:dyDescent="0.15">
      <c r="A28" s="29"/>
      <c r="B28" s="12"/>
      <c r="C28" s="28"/>
      <c r="D28" s="36"/>
      <c r="E28" s="12"/>
      <c r="F28" s="12"/>
      <c r="G28" s="12"/>
    </row>
    <row r="29" spans="1:11" s="16" customFormat="1" ht="20" customHeight="1" x14ac:dyDescent="0.15">
      <c r="A29" s="39"/>
      <c r="B29" s="12"/>
      <c r="C29" s="28"/>
      <c r="D29" s="36"/>
      <c r="E29" s="12"/>
      <c r="F29" s="12"/>
      <c r="G29" s="12"/>
    </row>
    <row r="30" spans="1:11" s="16" customFormat="1" ht="20" customHeight="1" x14ac:dyDescent="0.15">
      <c r="A30" s="29"/>
      <c r="B30" s="12"/>
      <c r="C30" s="28"/>
      <c r="D30" s="36"/>
      <c r="E30" s="12"/>
      <c r="F30" s="12"/>
      <c r="G30" s="12"/>
    </row>
    <row r="31" spans="1:11" s="16" customFormat="1" ht="20" customHeight="1" x14ac:dyDescent="0.15">
      <c r="A31" s="29"/>
      <c r="B31" s="12"/>
      <c r="C31" s="28"/>
      <c r="D31" s="36"/>
      <c r="E31" s="12"/>
      <c r="F31" s="12"/>
      <c r="G31" s="12"/>
    </row>
    <row r="32" spans="1:11" s="16" customFormat="1" ht="20" customHeight="1" x14ac:dyDescent="0.15">
      <c r="A32" s="29"/>
      <c r="B32" s="12"/>
      <c r="C32" s="28"/>
      <c r="D32" s="36"/>
      <c r="E32" s="12"/>
      <c r="F32" s="12"/>
      <c r="G32" s="12"/>
    </row>
    <row r="33" spans="1:7" s="16" customFormat="1" ht="20" customHeight="1" x14ac:dyDescent="0.15">
      <c r="A33" s="29"/>
      <c r="B33" s="12"/>
      <c r="C33" s="28"/>
      <c r="D33" s="36"/>
      <c r="E33" s="12"/>
      <c r="F33" s="12"/>
      <c r="G33" s="12"/>
    </row>
    <row r="34" spans="1:7" s="16" customFormat="1" ht="20" customHeight="1" x14ac:dyDescent="0.15">
      <c r="A34" s="32"/>
      <c r="B34" s="12"/>
      <c r="C34" s="28"/>
      <c r="D34" s="36"/>
      <c r="E34" s="12"/>
      <c r="F34" s="12"/>
      <c r="G34" s="12"/>
    </row>
    <row r="35" spans="1:7" s="16" customFormat="1" ht="20" customHeight="1" x14ac:dyDescent="0.15">
      <c r="A35" s="29"/>
      <c r="B35" s="12"/>
      <c r="C35" s="28"/>
      <c r="D35" s="36"/>
      <c r="E35" s="12"/>
      <c r="F35" s="12"/>
      <c r="G35" s="12"/>
    </row>
    <row r="36" spans="1:7" s="16" customFormat="1" ht="20" customHeight="1" x14ac:dyDescent="0.15">
      <c r="A36" s="29"/>
      <c r="B36" s="12"/>
      <c r="C36" s="28"/>
      <c r="D36" s="36"/>
      <c r="E36" s="12"/>
      <c r="F36" s="12"/>
      <c r="G36" s="12"/>
    </row>
    <row r="37" spans="1:7" s="16" customFormat="1" ht="20" customHeight="1" x14ac:dyDescent="0.15">
      <c r="A37" s="29"/>
      <c r="B37" s="12"/>
      <c r="C37" s="28"/>
      <c r="D37" s="36"/>
      <c r="E37" s="12"/>
      <c r="F37" s="12"/>
      <c r="G37" s="12"/>
    </row>
    <row r="38" spans="1:7" s="16" customFormat="1" ht="20" customHeight="1" x14ac:dyDescent="0.15">
      <c r="A38" s="32"/>
      <c r="B38" s="12"/>
      <c r="C38" s="28"/>
      <c r="D38" s="36"/>
      <c r="E38" s="12"/>
      <c r="F38" s="12"/>
      <c r="G38" s="12"/>
    </row>
    <row r="39" spans="1:7" s="16" customFormat="1" ht="20" customHeight="1" x14ac:dyDescent="0.15">
      <c r="A39" s="29"/>
      <c r="B39" s="12"/>
      <c r="C39" s="28"/>
      <c r="D39" s="36"/>
      <c r="E39" s="12"/>
      <c r="F39" s="12"/>
      <c r="G39" s="12"/>
    </row>
    <row r="40" spans="1:7" s="16" customFormat="1" ht="20" customHeight="1" x14ac:dyDescent="0.15">
      <c r="A40" s="29"/>
      <c r="B40" s="12"/>
      <c r="C40" s="28"/>
      <c r="D40" s="36"/>
      <c r="E40" s="12"/>
      <c r="F40" s="12"/>
      <c r="G40" s="12"/>
    </row>
    <row r="41" spans="1:7" s="16" customFormat="1" ht="20" customHeight="1" x14ac:dyDescent="0.15">
      <c r="A41" s="29"/>
      <c r="B41" s="12"/>
      <c r="C41" s="28"/>
      <c r="D41" s="36"/>
      <c r="E41" s="12"/>
      <c r="F41" s="12"/>
      <c r="G41" s="12"/>
    </row>
    <row r="42" spans="1:7" s="16" customFormat="1" ht="20" customHeight="1" x14ac:dyDescent="0.15">
      <c r="A42" s="32"/>
      <c r="B42" s="29"/>
      <c r="C42" s="28"/>
      <c r="D42" s="36"/>
      <c r="E42" s="12"/>
      <c r="F42" s="12"/>
      <c r="G42" s="12"/>
    </row>
    <row r="43" spans="1:7" s="16" customFormat="1" ht="20" customHeight="1" x14ac:dyDescent="0.15">
      <c r="A43" s="29"/>
      <c r="B43" s="12"/>
      <c r="C43" s="28"/>
      <c r="D43" s="36"/>
      <c r="E43" s="12"/>
      <c r="F43" s="12"/>
      <c r="G43" s="12"/>
    </row>
    <row r="44" spans="1:7" s="16" customFormat="1" ht="20" customHeight="1" x14ac:dyDescent="0.15">
      <c r="A44" s="29"/>
      <c r="B44" s="12"/>
      <c r="C44" s="28"/>
      <c r="D44" s="36"/>
      <c r="E44" s="12"/>
      <c r="F44" s="12"/>
      <c r="G44" s="12"/>
    </row>
    <row r="45" spans="1:7" s="16" customFormat="1" ht="20" customHeight="1" x14ac:dyDescent="0.15">
      <c r="A45" s="32"/>
      <c r="B45" s="12"/>
      <c r="C45" s="28"/>
      <c r="D45" s="36"/>
      <c r="E45" s="12"/>
      <c r="F45" s="12"/>
      <c r="G45" s="12"/>
    </row>
    <row r="46" spans="1:7" s="16" customFormat="1" ht="20" customHeight="1" x14ac:dyDescent="0.15">
      <c r="A46" s="29"/>
      <c r="B46" s="12"/>
      <c r="C46" s="28"/>
      <c r="D46" s="36"/>
      <c r="E46" s="12"/>
      <c r="F46" s="12"/>
      <c r="G46" s="12"/>
    </row>
    <row r="47" spans="1:7" s="16" customFormat="1" ht="20" customHeight="1" x14ac:dyDescent="0.15">
      <c r="A47" s="29"/>
      <c r="D47" s="36"/>
    </row>
    <row r="48" spans="1:7" s="16" customFormat="1" ht="20" customHeight="1" x14ac:dyDescent="0.15">
      <c r="A48" s="29"/>
      <c r="B48" s="12"/>
      <c r="D48" s="37"/>
    </row>
    <row r="49" spans="2:4" s="16" customFormat="1" ht="20" customHeight="1" x14ac:dyDescent="0.15">
      <c r="B49" s="12"/>
      <c r="C49" s="29"/>
      <c r="D49" s="36"/>
    </row>
    <row r="50" spans="2:4" s="16" customFormat="1" ht="20" customHeight="1" x14ac:dyDescent="0.15">
      <c r="B50" s="12"/>
      <c r="D50" s="37"/>
    </row>
    <row r="51" spans="2:4" s="16" customFormat="1" ht="20" customHeight="1" x14ac:dyDescent="0.15">
      <c r="B51" s="12"/>
      <c r="D51" s="37"/>
    </row>
    <row r="52" spans="2:4" s="16" customFormat="1" ht="20" customHeight="1" x14ac:dyDescent="0.15">
      <c r="D52" s="37"/>
    </row>
    <row r="53" spans="2:4" s="16" customFormat="1" ht="20" customHeight="1" x14ac:dyDescent="0.15">
      <c r="B53" s="12"/>
      <c r="D53" s="37"/>
    </row>
    <row r="54" spans="2:4" s="16" customFormat="1" ht="20" customHeight="1" x14ac:dyDescent="0.15">
      <c r="B54" s="12"/>
      <c r="D54" s="37"/>
    </row>
    <row r="55" spans="2:4" s="16" customFormat="1" ht="20" customHeight="1" x14ac:dyDescent="0.15">
      <c r="D55" s="36"/>
    </row>
    <row r="56" spans="2:4" s="16" customFormat="1" ht="20" customHeight="1" x14ac:dyDescent="0.15">
      <c r="D56" s="36"/>
    </row>
    <row r="57" spans="2:4" s="16" customFormat="1" ht="20" customHeight="1" x14ac:dyDescent="0.15">
      <c r="D57" s="36"/>
    </row>
  </sheetData>
  <mergeCells count="3">
    <mergeCell ref="A4:B4"/>
    <mergeCell ref="A7:K7"/>
    <mergeCell ref="A13:K13"/>
  </mergeCells>
  <phoneticPr fontId="2" type="noConversion"/>
  <pageMargins left="0.70866141732283472" right="0.70866141732283472" top="1.7322834645669292" bottom="0.74803149606299213" header="0.9055118110236221" footer="0.31496062992125984"/>
  <pageSetup paperSize="189" scale="66" fitToHeight="0" orientation="landscape" r:id="rId1"/>
  <headerFooter>
    <oddHeader>&amp;L&amp;G</oddHeader>
    <oddFooter>&amp;L&amp;F&amp;C&amp;D&amp;R&amp;P&amp;N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CC49-FE67-3743-8416-74A08E30397C}">
  <sheetPr>
    <pageSetUpPr fitToPage="1"/>
  </sheetPr>
  <dimension ref="A1:AB295"/>
  <sheetViews>
    <sheetView tabSelected="1" view="pageLayout" topLeftCell="A24" zoomScaleNormal="75" workbookViewId="0">
      <selection activeCell="G39" sqref="G39"/>
    </sheetView>
  </sheetViews>
  <sheetFormatPr baseColWidth="10" defaultColWidth="1" defaultRowHeight="20" customHeight="1" x14ac:dyDescent="0.15"/>
  <cols>
    <col min="1" max="1" width="15.6640625" style="1" customWidth="1"/>
    <col min="2" max="2" width="39.83203125" style="12" bestFit="1" customWidth="1"/>
    <col min="3" max="3" width="75.6640625" style="17" customWidth="1"/>
    <col min="4" max="4" width="39.1640625" style="16" bestFit="1" customWidth="1"/>
    <col min="5" max="5" width="15.6640625" style="12" customWidth="1"/>
    <col min="6" max="6" width="6.1640625" style="16" customWidth="1"/>
    <col min="7" max="7" width="8.83203125" style="16" bestFit="1" customWidth="1"/>
    <col min="8" max="8" width="11.6640625" style="18" bestFit="1" customWidth="1"/>
    <col min="9" max="9" width="8.5" style="18" bestFit="1" customWidth="1"/>
    <col min="10" max="10" width="15.6640625" style="18" hidden="1" customWidth="1"/>
    <col min="11" max="20" width="7.6640625" style="21" customWidth="1"/>
    <col min="21" max="123" width="4.6640625" style="1" customWidth="1"/>
    <col min="124" max="16384" width="1" style="1"/>
  </cols>
  <sheetData>
    <row r="1" spans="1:26" ht="20" customHeight="1" thickBot="1" x14ac:dyDescent="0.2">
      <c r="A1" s="9" t="str">
        <f>'Summary Sheet'!A1</f>
        <v>22012a - IOS - PRICING SHEET</v>
      </c>
      <c r="B1" s="111"/>
      <c r="C1" s="11"/>
      <c r="D1" s="13"/>
      <c r="E1" s="10"/>
      <c r="F1" s="13"/>
      <c r="G1" s="13"/>
      <c r="H1" s="14"/>
      <c r="I1" s="14"/>
      <c r="J1" s="14"/>
      <c r="K1" s="169" t="s">
        <v>3</v>
      </c>
      <c r="L1" s="170"/>
      <c r="M1" s="170"/>
      <c r="N1" s="170"/>
      <c r="O1" s="170"/>
      <c r="P1" s="170"/>
      <c r="Q1" s="170"/>
      <c r="R1" s="170"/>
      <c r="S1" s="170"/>
      <c r="T1" s="171"/>
      <c r="U1" s="14"/>
      <c r="V1" s="14"/>
      <c r="W1" s="14"/>
      <c r="X1" s="14"/>
      <c r="Y1" s="14"/>
      <c r="Z1" s="14"/>
    </row>
    <row r="2" spans="1:26" ht="20" customHeight="1" x14ac:dyDescent="0.15">
      <c r="A2" s="48">
        <f>'Summary Sheet'!A2</f>
        <v>45282</v>
      </c>
      <c r="B2" s="10"/>
      <c r="C2" s="11"/>
      <c r="D2" s="13"/>
      <c r="E2" s="10"/>
      <c r="F2" s="13"/>
      <c r="G2" s="13"/>
      <c r="H2" s="14"/>
      <c r="I2" s="14"/>
      <c r="J2" s="14"/>
      <c r="K2" s="172" t="s">
        <v>4</v>
      </c>
      <c r="L2" s="172"/>
      <c r="M2" s="172" t="s">
        <v>5</v>
      </c>
      <c r="N2" s="172"/>
      <c r="O2" s="172" t="s">
        <v>6</v>
      </c>
      <c r="P2" s="172"/>
      <c r="Q2" s="172" t="s">
        <v>7</v>
      </c>
      <c r="R2" s="172"/>
      <c r="S2" s="172" t="s">
        <v>8</v>
      </c>
      <c r="T2" s="172"/>
    </row>
    <row r="3" spans="1:26" ht="20" customHeight="1" x14ac:dyDescent="0.15">
      <c r="A3" s="114" t="s">
        <v>9</v>
      </c>
      <c r="B3" s="112" t="s">
        <v>1</v>
      </c>
      <c r="C3" s="121" t="s">
        <v>10</v>
      </c>
      <c r="D3" s="122" t="s">
        <v>11</v>
      </c>
      <c r="E3" s="123" t="s">
        <v>12</v>
      </c>
      <c r="F3" s="122" t="s">
        <v>13</v>
      </c>
      <c r="G3" s="124" t="s">
        <v>14</v>
      </c>
      <c r="H3" s="125" t="s">
        <v>15</v>
      </c>
      <c r="I3" s="125" t="s">
        <v>2</v>
      </c>
      <c r="J3" s="57"/>
      <c r="K3" s="51" t="s">
        <v>15</v>
      </c>
      <c r="L3" s="22" t="s">
        <v>2</v>
      </c>
      <c r="M3" s="22" t="s">
        <v>15</v>
      </c>
      <c r="N3" s="22" t="s">
        <v>2</v>
      </c>
      <c r="O3" s="22" t="s">
        <v>15</v>
      </c>
      <c r="P3" s="22" t="s">
        <v>2</v>
      </c>
      <c r="Q3" s="22" t="s">
        <v>15</v>
      </c>
      <c r="R3" s="22" t="s">
        <v>2</v>
      </c>
      <c r="S3" s="22" t="s">
        <v>15</v>
      </c>
      <c r="T3" s="22" t="s">
        <v>2</v>
      </c>
    </row>
    <row r="4" spans="1:26" ht="20" customHeight="1" x14ac:dyDescent="0.15">
      <c r="A4" s="173" t="s">
        <v>161</v>
      </c>
      <c r="B4" s="173"/>
      <c r="C4" s="173"/>
      <c r="D4" s="173"/>
      <c r="E4" s="173"/>
      <c r="F4" s="173"/>
      <c r="G4" s="173"/>
      <c r="H4" s="173"/>
      <c r="I4" s="173"/>
      <c r="J4" s="173"/>
      <c r="K4" s="51"/>
      <c r="L4" s="22"/>
      <c r="M4" s="22"/>
      <c r="N4" s="22"/>
      <c r="O4" s="22"/>
      <c r="P4" s="22"/>
      <c r="Q4" s="22"/>
      <c r="R4" s="22"/>
      <c r="S4" s="22"/>
      <c r="T4" s="22"/>
    </row>
    <row r="5" spans="1:26" s="19" customFormat="1" ht="20" customHeight="1" thickBot="1" x14ac:dyDescent="0.2">
      <c r="A5" s="126" t="s">
        <v>270</v>
      </c>
      <c r="B5" s="112" t="s">
        <v>166</v>
      </c>
      <c r="C5" s="54"/>
      <c r="D5" s="55"/>
      <c r="E5" s="56"/>
      <c r="F5" s="55"/>
      <c r="G5" s="55"/>
      <c r="H5" s="57"/>
      <c r="I5" s="57"/>
      <c r="J5" s="57"/>
      <c r="K5" s="115"/>
      <c r="L5" s="25"/>
      <c r="M5" s="26"/>
      <c r="N5" s="26"/>
      <c r="O5" s="26"/>
      <c r="P5" s="26"/>
      <c r="Q5" s="26"/>
      <c r="R5" s="26"/>
      <c r="S5" s="26"/>
      <c r="T5" s="26"/>
    </row>
    <row r="6" spans="1:26" ht="20" customHeight="1" x14ac:dyDescent="0.15">
      <c r="A6" s="52" t="s">
        <v>271</v>
      </c>
      <c r="B6" s="53" t="s">
        <v>162</v>
      </c>
      <c r="C6" s="54" t="s">
        <v>16</v>
      </c>
      <c r="D6" s="55" t="s">
        <v>17</v>
      </c>
      <c r="E6" s="56"/>
      <c r="F6" s="55">
        <v>1</v>
      </c>
      <c r="G6" s="55">
        <v>31</v>
      </c>
      <c r="H6" s="57">
        <v>1</v>
      </c>
      <c r="I6" s="57">
        <f>G6*H6</f>
        <v>31</v>
      </c>
      <c r="J6" s="57"/>
      <c r="K6" s="116"/>
      <c r="L6" s="23"/>
      <c r="M6" s="24"/>
      <c r="N6" s="24"/>
      <c r="O6" s="24"/>
      <c r="P6" s="24"/>
      <c r="Q6" s="24"/>
      <c r="R6" s="24"/>
      <c r="S6" s="24"/>
      <c r="T6" s="24"/>
    </row>
    <row r="7" spans="1:26" ht="20" customHeight="1" x14ac:dyDescent="0.15">
      <c r="A7" s="52" t="s">
        <v>272</v>
      </c>
      <c r="B7" s="53" t="s">
        <v>162</v>
      </c>
      <c r="C7" s="54" t="s">
        <v>18</v>
      </c>
      <c r="D7" s="55" t="s">
        <v>19</v>
      </c>
      <c r="E7" s="56"/>
      <c r="F7" s="55">
        <v>2</v>
      </c>
      <c r="G7" s="55">
        <v>58</v>
      </c>
      <c r="H7" s="57">
        <v>1</v>
      </c>
      <c r="I7" s="57">
        <f t="shared" ref="I7:I13" si="0">G7*H7</f>
        <v>58</v>
      </c>
      <c r="J7" s="57"/>
      <c r="K7" s="116"/>
      <c r="L7" s="23"/>
      <c r="M7" s="24"/>
      <c r="N7" s="24"/>
      <c r="O7" s="24"/>
      <c r="P7" s="24"/>
      <c r="Q7" s="24"/>
      <c r="R7" s="24"/>
      <c r="S7" s="24"/>
      <c r="T7" s="24"/>
    </row>
    <row r="8" spans="1:26" ht="20" customHeight="1" x14ac:dyDescent="0.15">
      <c r="A8" s="52" t="s">
        <v>273</v>
      </c>
      <c r="B8" s="53" t="s">
        <v>162</v>
      </c>
      <c r="C8" s="54" t="s">
        <v>230</v>
      </c>
      <c r="D8" s="55" t="s">
        <v>232</v>
      </c>
      <c r="E8" s="56"/>
      <c r="F8" s="55">
        <v>1</v>
      </c>
      <c r="G8" s="55">
        <v>15</v>
      </c>
      <c r="H8" s="57">
        <v>1</v>
      </c>
      <c r="I8" s="57">
        <f t="shared" si="0"/>
        <v>15</v>
      </c>
      <c r="J8" s="57"/>
      <c r="K8" s="116"/>
      <c r="L8" s="23"/>
      <c r="M8" s="24"/>
      <c r="N8" s="24"/>
      <c r="O8" s="24"/>
      <c r="P8" s="24"/>
      <c r="Q8" s="24"/>
      <c r="R8" s="24"/>
      <c r="S8" s="24"/>
      <c r="T8" s="24"/>
    </row>
    <row r="9" spans="1:26" ht="20" customHeight="1" x14ac:dyDescent="0.15">
      <c r="A9" s="52" t="s">
        <v>274</v>
      </c>
      <c r="B9" s="53" t="s">
        <v>162</v>
      </c>
      <c r="C9" s="54" t="s">
        <v>526</v>
      </c>
      <c r="D9" s="55" t="s">
        <v>21</v>
      </c>
      <c r="E9" s="56"/>
      <c r="F9" s="55">
        <v>1</v>
      </c>
      <c r="G9" s="55">
        <v>11</v>
      </c>
      <c r="H9" s="57">
        <v>1</v>
      </c>
      <c r="I9" s="57">
        <f t="shared" si="0"/>
        <v>11</v>
      </c>
      <c r="J9" s="57"/>
      <c r="K9" s="116"/>
      <c r="L9" s="23"/>
      <c r="M9" s="24"/>
      <c r="N9" s="24"/>
      <c r="O9" s="24"/>
      <c r="P9" s="24"/>
      <c r="Q9" s="24"/>
      <c r="R9" s="24"/>
      <c r="S9" s="24"/>
      <c r="T9" s="24"/>
    </row>
    <row r="10" spans="1:26" ht="20" customHeight="1" x14ac:dyDescent="0.15">
      <c r="A10" s="52" t="s">
        <v>275</v>
      </c>
      <c r="B10" s="53" t="s">
        <v>162</v>
      </c>
      <c r="C10" s="54" t="s">
        <v>20</v>
      </c>
      <c r="D10" s="55" t="s">
        <v>163</v>
      </c>
      <c r="E10" s="56"/>
      <c r="F10" s="55">
        <v>1</v>
      </c>
      <c r="G10" s="55">
        <v>12</v>
      </c>
      <c r="H10" s="57"/>
      <c r="I10" s="57">
        <f t="shared" si="0"/>
        <v>0</v>
      </c>
      <c r="J10" s="57"/>
      <c r="K10" s="116"/>
      <c r="L10" s="23"/>
      <c r="M10" s="24"/>
      <c r="N10" s="24"/>
      <c r="O10" s="24"/>
      <c r="P10" s="24"/>
      <c r="Q10" s="24"/>
      <c r="R10" s="24"/>
      <c r="S10" s="24"/>
      <c r="T10" s="24"/>
    </row>
    <row r="11" spans="1:26" ht="20" customHeight="1" x14ac:dyDescent="0.15">
      <c r="A11" s="52" t="s">
        <v>276</v>
      </c>
      <c r="B11" s="56" t="s">
        <v>165</v>
      </c>
      <c r="C11" s="54" t="s">
        <v>18</v>
      </c>
      <c r="D11" s="55" t="s">
        <v>164</v>
      </c>
      <c r="E11" s="56"/>
      <c r="F11" s="55"/>
      <c r="G11" s="55">
        <v>13</v>
      </c>
      <c r="H11" s="57"/>
      <c r="I11" s="57">
        <f t="shared" si="0"/>
        <v>0</v>
      </c>
      <c r="J11" s="57"/>
      <c r="K11" s="116"/>
      <c r="L11" s="23"/>
      <c r="M11" s="24"/>
      <c r="N11" s="24"/>
      <c r="O11" s="24"/>
      <c r="P11" s="24"/>
      <c r="Q11" s="24"/>
      <c r="R11" s="24"/>
      <c r="S11" s="24"/>
      <c r="T11" s="24"/>
    </row>
    <row r="12" spans="1:26" ht="20" customHeight="1" x14ac:dyDescent="0.15">
      <c r="A12" s="52" t="s">
        <v>277</v>
      </c>
      <c r="B12" s="56" t="s">
        <v>165</v>
      </c>
      <c r="C12" s="54" t="s">
        <v>20</v>
      </c>
      <c r="D12" s="55" t="s">
        <v>231</v>
      </c>
      <c r="E12" s="56"/>
      <c r="F12" s="55"/>
      <c r="G12" s="55">
        <v>14</v>
      </c>
      <c r="H12" s="57"/>
      <c r="I12" s="57">
        <f t="shared" si="0"/>
        <v>0</v>
      </c>
      <c r="J12" s="57"/>
      <c r="K12" s="116"/>
      <c r="L12" s="23"/>
      <c r="M12" s="24"/>
      <c r="N12" s="24"/>
      <c r="O12" s="24"/>
      <c r="P12" s="24"/>
      <c r="Q12" s="24"/>
      <c r="R12" s="24"/>
      <c r="S12" s="24"/>
      <c r="T12" s="24"/>
    </row>
    <row r="13" spans="1:26" ht="20" customHeight="1" x14ac:dyDescent="0.15">
      <c r="A13" s="52" t="s">
        <v>278</v>
      </c>
      <c r="B13" s="53" t="s">
        <v>527</v>
      </c>
      <c r="C13" s="54" t="s">
        <v>528</v>
      </c>
      <c r="D13" s="148" t="s">
        <v>493</v>
      </c>
      <c r="E13" s="56"/>
      <c r="F13" s="55"/>
      <c r="G13" s="55">
        <v>8</v>
      </c>
      <c r="H13" s="57">
        <v>1</v>
      </c>
      <c r="I13" s="57">
        <f t="shared" si="0"/>
        <v>8</v>
      </c>
      <c r="J13" s="57"/>
      <c r="K13" s="116"/>
      <c r="L13" s="23"/>
      <c r="M13" s="24"/>
      <c r="N13" s="24"/>
      <c r="O13" s="24"/>
      <c r="P13" s="24"/>
      <c r="Q13" s="24"/>
      <c r="R13" s="24"/>
      <c r="S13" s="24"/>
      <c r="T13" s="24"/>
    </row>
    <row r="14" spans="1:26" ht="20" customHeight="1" x14ac:dyDescent="0.15">
      <c r="A14" s="52"/>
      <c r="B14" s="53"/>
      <c r="C14" s="54"/>
      <c r="D14" s="55"/>
      <c r="E14" s="56"/>
      <c r="F14" s="55"/>
      <c r="G14" s="55"/>
      <c r="H14" s="57" t="s">
        <v>25</v>
      </c>
      <c r="I14" s="57">
        <f>SUBTOTAL(109,I6:I13)</f>
        <v>123</v>
      </c>
      <c r="J14" s="57"/>
      <c r="K14" s="117"/>
      <c r="L14" s="77"/>
      <c r="M14" s="73"/>
      <c r="N14" s="73"/>
      <c r="O14" s="73"/>
      <c r="P14" s="73"/>
      <c r="Q14" s="73"/>
      <c r="R14" s="73"/>
      <c r="S14" s="73"/>
      <c r="T14" s="73"/>
    </row>
    <row r="15" spans="1:26" s="19" customFormat="1" ht="20" customHeight="1" thickBot="1" x14ac:dyDescent="0.2">
      <c r="A15" s="126" t="s">
        <v>279</v>
      </c>
      <c r="B15" s="112" t="s">
        <v>167</v>
      </c>
      <c r="C15" s="54"/>
      <c r="D15" s="55"/>
      <c r="E15" s="56"/>
      <c r="F15" s="55"/>
      <c r="G15" s="55"/>
      <c r="H15" s="57"/>
      <c r="I15" s="57"/>
      <c r="J15" s="57"/>
      <c r="K15" s="115"/>
      <c r="L15" s="25"/>
      <c r="M15" s="26"/>
      <c r="N15" s="26"/>
      <c r="O15" s="26"/>
      <c r="P15" s="26"/>
      <c r="Q15" s="26"/>
      <c r="R15" s="26"/>
      <c r="S15" s="26"/>
      <c r="T15" s="26"/>
    </row>
    <row r="16" spans="1:26" ht="20" customHeight="1" x14ac:dyDescent="0.15">
      <c r="A16" s="52" t="s">
        <v>280</v>
      </c>
      <c r="B16" s="53" t="s">
        <v>168</v>
      </c>
      <c r="C16" s="54" t="s">
        <v>233</v>
      </c>
      <c r="D16" s="148" t="s">
        <v>493</v>
      </c>
      <c r="E16" s="56"/>
      <c r="F16" s="55"/>
      <c r="G16" s="55">
        <v>18</v>
      </c>
      <c r="H16" s="57">
        <v>1</v>
      </c>
      <c r="I16" s="57">
        <f t="shared" ref="I16" si="1">G16*H16</f>
        <v>18</v>
      </c>
      <c r="J16" s="57"/>
      <c r="K16" s="116"/>
      <c r="L16" s="23"/>
      <c r="M16" s="24"/>
      <c r="N16" s="24"/>
      <c r="O16" s="24"/>
      <c r="P16" s="24"/>
      <c r="Q16" s="24"/>
      <c r="R16" s="24"/>
      <c r="S16" s="24"/>
      <c r="T16" s="24"/>
    </row>
    <row r="17" spans="1:20" ht="20" customHeight="1" x14ac:dyDescent="0.15">
      <c r="A17" s="52" t="s">
        <v>281</v>
      </c>
      <c r="B17" s="53" t="s">
        <v>168</v>
      </c>
      <c r="C17" s="54" t="s">
        <v>234</v>
      </c>
      <c r="D17" s="148" t="s">
        <v>493</v>
      </c>
      <c r="E17" s="56"/>
      <c r="F17" s="55"/>
      <c r="G17" s="55">
        <v>4</v>
      </c>
      <c r="H17" s="57">
        <v>2</v>
      </c>
      <c r="I17" s="57">
        <f t="shared" ref="I17" si="2">G17*H17</f>
        <v>8</v>
      </c>
      <c r="J17" s="57"/>
      <c r="K17" s="116"/>
      <c r="L17" s="23"/>
      <c r="M17" s="24"/>
      <c r="N17" s="24"/>
      <c r="O17" s="24"/>
      <c r="P17" s="24"/>
      <c r="Q17" s="24"/>
      <c r="R17" s="24"/>
      <c r="S17" s="24"/>
      <c r="T17" s="24"/>
    </row>
    <row r="18" spans="1:20" ht="20" customHeight="1" x14ac:dyDescent="0.15">
      <c r="A18" s="52"/>
      <c r="B18" s="53"/>
      <c r="C18" s="54"/>
      <c r="D18" s="55"/>
      <c r="E18" s="56"/>
      <c r="F18" s="55"/>
      <c r="G18" s="55"/>
      <c r="H18" s="57" t="s">
        <v>25</v>
      </c>
      <c r="I18" s="57">
        <f>SUBTOTAL(109,I16:I17)</f>
        <v>26</v>
      </c>
      <c r="J18" s="57"/>
      <c r="K18" s="117"/>
      <c r="L18" s="77"/>
      <c r="M18" s="73"/>
      <c r="N18" s="73"/>
      <c r="O18" s="73"/>
      <c r="P18" s="73"/>
      <c r="Q18" s="73"/>
      <c r="R18" s="73"/>
      <c r="S18" s="73"/>
      <c r="T18" s="73"/>
    </row>
    <row r="19" spans="1:20" s="19" customFormat="1" ht="20" customHeight="1" thickBot="1" x14ac:dyDescent="0.2">
      <c r="A19" s="126" t="s">
        <v>288</v>
      </c>
      <c r="B19" s="112" t="s">
        <v>169</v>
      </c>
      <c r="C19" s="54"/>
      <c r="D19" s="55"/>
      <c r="E19" s="56"/>
      <c r="F19" s="55"/>
      <c r="G19" s="55"/>
      <c r="H19" s="57"/>
      <c r="I19" s="57"/>
      <c r="J19" s="57"/>
      <c r="K19" s="115"/>
      <c r="L19" s="25"/>
      <c r="M19" s="26"/>
      <c r="N19" s="26"/>
      <c r="O19" s="26"/>
      <c r="P19" s="26"/>
      <c r="Q19" s="26"/>
      <c r="R19" s="26"/>
      <c r="S19" s="26"/>
      <c r="T19" s="26"/>
    </row>
    <row r="20" spans="1:20" ht="20" customHeight="1" x14ac:dyDescent="0.15">
      <c r="A20" s="52" t="s">
        <v>282</v>
      </c>
      <c r="B20" s="53" t="s">
        <v>170</v>
      </c>
      <c r="C20" s="54" t="s">
        <v>235</v>
      </c>
      <c r="D20" s="148" t="s">
        <v>493</v>
      </c>
      <c r="E20" s="56"/>
      <c r="F20" s="55"/>
      <c r="G20" s="55">
        <v>2</v>
      </c>
      <c r="H20" s="57">
        <v>1</v>
      </c>
      <c r="I20" s="57">
        <f t="shared" ref="I20" si="3">G20*H20</f>
        <v>2</v>
      </c>
      <c r="J20" s="57"/>
      <c r="K20" s="116"/>
      <c r="L20" s="23"/>
      <c r="M20" s="24"/>
      <c r="N20" s="24"/>
      <c r="O20" s="24"/>
      <c r="P20" s="24"/>
      <c r="Q20" s="24"/>
      <c r="R20" s="24"/>
      <c r="S20" s="24"/>
      <c r="T20" s="24"/>
    </row>
    <row r="21" spans="1:20" ht="20" customHeight="1" x14ac:dyDescent="0.15">
      <c r="A21" s="52" t="s">
        <v>283</v>
      </c>
      <c r="B21" s="53" t="s">
        <v>170</v>
      </c>
      <c r="C21" s="54" t="s">
        <v>236</v>
      </c>
      <c r="D21" s="148" t="s">
        <v>493</v>
      </c>
      <c r="E21" s="56"/>
      <c r="F21" s="55"/>
      <c r="G21" s="55">
        <v>2</v>
      </c>
      <c r="H21" s="57">
        <v>1</v>
      </c>
      <c r="I21" s="57">
        <f t="shared" ref="I21" si="4">G21*H21</f>
        <v>2</v>
      </c>
      <c r="J21" s="57"/>
      <c r="K21" s="116"/>
      <c r="L21" s="23"/>
      <c r="M21" s="24"/>
      <c r="N21" s="24"/>
      <c r="O21" s="24"/>
      <c r="P21" s="24"/>
      <c r="Q21" s="24"/>
      <c r="R21" s="24"/>
      <c r="S21" s="24"/>
      <c r="T21" s="24"/>
    </row>
    <row r="22" spans="1:20" ht="20" customHeight="1" x14ac:dyDescent="0.15">
      <c r="A22" s="52" t="s">
        <v>284</v>
      </c>
      <c r="B22" s="53" t="s">
        <v>170</v>
      </c>
      <c r="C22" s="54" t="s">
        <v>237</v>
      </c>
      <c r="D22" s="148" t="s">
        <v>493</v>
      </c>
      <c r="E22" s="56"/>
      <c r="F22" s="55"/>
      <c r="G22" s="55">
        <v>2</v>
      </c>
      <c r="H22" s="57">
        <v>1</v>
      </c>
      <c r="I22" s="57">
        <f t="shared" ref="I22" si="5">G22*H22</f>
        <v>2</v>
      </c>
      <c r="J22" s="57"/>
      <c r="K22" s="116"/>
      <c r="L22" s="23"/>
      <c r="M22" s="24"/>
      <c r="N22" s="24"/>
      <c r="O22" s="24"/>
      <c r="P22" s="24"/>
      <c r="Q22" s="24"/>
      <c r="R22" s="24"/>
      <c r="S22" s="24"/>
      <c r="T22" s="24"/>
    </row>
    <row r="23" spans="1:20" ht="20" customHeight="1" x14ac:dyDescent="0.15">
      <c r="A23" s="52" t="s">
        <v>285</v>
      </c>
      <c r="B23" s="53" t="s">
        <v>170</v>
      </c>
      <c r="C23" s="54" t="s">
        <v>238</v>
      </c>
      <c r="D23" s="148" t="s">
        <v>493</v>
      </c>
      <c r="E23" s="56"/>
      <c r="F23" s="55"/>
      <c r="G23" s="55">
        <v>2</v>
      </c>
      <c r="H23" s="57">
        <v>1</v>
      </c>
      <c r="I23" s="57">
        <f t="shared" ref="I23" si="6">G23*H23</f>
        <v>2</v>
      </c>
      <c r="J23" s="57"/>
      <c r="K23" s="116"/>
      <c r="L23" s="23"/>
      <c r="M23" s="24"/>
      <c r="N23" s="24"/>
      <c r="O23" s="24"/>
      <c r="P23" s="24"/>
      <c r="Q23" s="24"/>
      <c r="R23" s="24"/>
      <c r="S23" s="24"/>
      <c r="T23" s="24"/>
    </row>
    <row r="24" spans="1:20" ht="20" customHeight="1" x14ac:dyDescent="0.15">
      <c r="A24" s="52" t="s">
        <v>286</v>
      </c>
      <c r="B24" s="53" t="s">
        <v>171</v>
      </c>
      <c r="C24" s="54" t="s">
        <v>172</v>
      </c>
      <c r="D24" s="148" t="s">
        <v>493</v>
      </c>
      <c r="E24" s="56"/>
      <c r="F24" s="55"/>
      <c r="G24" s="55">
        <v>2</v>
      </c>
      <c r="H24" s="57">
        <v>1</v>
      </c>
      <c r="I24" s="57">
        <f t="shared" ref="I24" si="7">G24*H24</f>
        <v>2</v>
      </c>
      <c r="J24" s="57"/>
      <c r="K24" s="116"/>
      <c r="L24" s="23"/>
      <c r="M24" s="24"/>
      <c r="N24" s="24"/>
      <c r="O24" s="24"/>
      <c r="P24" s="24"/>
      <c r="Q24" s="24"/>
      <c r="R24" s="24"/>
      <c r="S24" s="24"/>
      <c r="T24" s="24"/>
    </row>
    <row r="25" spans="1:20" ht="20" customHeight="1" x14ac:dyDescent="0.15">
      <c r="A25" s="52" t="s">
        <v>287</v>
      </c>
      <c r="B25" s="53" t="s">
        <v>173</v>
      </c>
      <c r="C25" s="54" t="s">
        <v>174</v>
      </c>
      <c r="D25" s="55"/>
      <c r="E25" s="56"/>
      <c r="F25" s="55"/>
      <c r="G25" s="55">
        <v>1</v>
      </c>
      <c r="H25" s="57">
        <v>1</v>
      </c>
      <c r="I25" s="57">
        <f t="shared" ref="I25" si="8">G25*H25</f>
        <v>1</v>
      </c>
      <c r="J25" s="57"/>
      <c r="K25" s="116"/>
      <c r="L25" s="23"/>
      <c r="M25" s="24"/>
      <c r="N25" s="24"/>
      <c r="O25" s="24"/>
      <c r="P25" s="24"/>
      <c r="Q25" s="24"/>
      <c r="R25" s="24"/>
      <c r="S25" s="24"/>
      <c r="T25" s="24"/>
    </row>
    <row r="26" spans="1:20" ht="20" customHeight="1" x14ac:dyDescent="0.15">
      <c r="A26" s="52"/>
      <c r="B26" s="53"/>
      <c r="C26" s="54"/>
      <c r="D26" s="55"/>
      <c r="E26" s="56"/>
      <c r="F26" s="55"/>
      <c r="G26" s="55"/>
      <c r="H26" s="57" t="s">
        <v>25</v>
      </c>
      <c r="I26" s="57">
        <f>SUBTOTAL(109,I20:I25)</f>
        <v>11</v>
      </c>
      <c r="J26" s="57"/>
      <c r="K26" s="117"/>
      <c r="L26" s="77"/>
      <c r="M26" s="73"/>
      <c r="N26" s="73"/>
      <c r="O26" s="73"/>
      <c r="P26" s="73"/>
      <c r="Q26" s="73"/>
      <c r="R26" s="73"/>
      <c r="S26" s="73"/>
      <c r="T26" s="73"/>
    </row>
    <row r="27" spans="1:20" s="19" customFormat="1" ht="20" customHeight="1" thickBot="1" x14ac:dyDescent="0.2">
      <c r="A27" s="127" t="s">
        <v>289</v>
      </c>
      <c r="B27" s="112" t="s">
        <v>27</v>
      </c>
      <c r="C27" s="54"/>
      <c r="D27" s="55"/>
      <c r="E27" s="56"/>
      <c r="F27" s="55"/>
      <c r="G27" s="55"/>
      <c r="H27" s="57"/>
      <c r="I27" s="57"/>
      <c r="J27" s="57"/>
      <c r="K27" s="115"/>
      <c r="L27" s="25"/>
      <c r="M27" s="26"/>
      <c r="N27" s="26"/>
      <c r="O27" s="26"/>
      <c r="P27" s="26"/>
      <c r="Q27" s="26"/>
      <c r="R27" s="26"/>
      <c r="S27" s="26"/>
      <c r="T27" s="26"/>
    </row>
    <row r="28" spans="1:20" ht="20" customHeight="1" x14ac:dyDescent="0.15">
      <c r="A28" s="52" t="s">
        <v>290</v>
      </c>
      <c r="B28" s="53" t="s">
        <v>28</v>
      </c>
      <c r="C28" s="54"/>
      <c r="D28" s="55"/>
      <c r="E28" s="56"/>
      <c r="F28" s="55"/>
      <c r="G28" s="55">
        <v>1</v>
      </c>
      <c r="H28" s="57">
        <v>1</v>
      </c>
      <c r="I28" s="57">
        <f>G28*H28</f>
        <v>1</v>
      </c>
      <c r="J28" s="57"/>
      <c r="K28" s="116"/>
      <c r="L28" s="23"/>
      <c r="M28" s="24"/>
      <c r="N28" s="24"/>
      <c r="O28" s="24"/>
      <c r="P28" s="24"/>
      <c r="Q28" s="24"/>
      <c r="R28" s="24"/>
      <c r="S28" s="24"/>
      <c r="T28" s="24"/>
    </row>
    <row r="29" spans="1:20" ht="20" customHeight="1" x14ac:dyDescent="0.15">
      <c r="A29" s="52" t="s">
        <v>291</v>
      </c>
      <c r="B29" s="53" t="s">
        <v>29</v>
      </c>
      <c r="C29" s="54"/>
      <c r="D29" s="55"/>
      <c r="E29" s="56"/>
      <c r="F29" s="55"/>
      <c r="G29" s="55">
        <v>1</v>
      </c>
      <c r="H29" s="57">
        <v>1</v>
      </c>
      <c r="I29" s="57">
        <f t="shared" ref="I29:I32" si="9">G29*H29</f>
        <v>1</v>
      </c>
      <c r="J29" s="57"/>
      <c r="K29" s="118"/>
      <c r="L29" s="20"/>
    </row>
    <row r="30" spans="1:20" ht="20" customHeight="1" x14ac:dyDescent="0.15">
      <c r="A30" s="52" t="s">
        <v>292</v>
      </c>
      <c r="B30" s="53" t="s">
        <v>30</v>
      </c>
      <c r="C30" s="54"/>
      <c r="D30" s="55"/>
      <c r="E30" s="56"/>
      <c r="F30" s="55"/>
      <c r="G30" s="55">
        <v>1</v>
      </c>
      <c r="H30" s="57">
        <v>1</v>
      </c>
      <c r="I30" s="57">
        <f t="shared" si="9"/>
        <v>1</v>
      </c>
      <c r="J30" s="57"/>
      <c r="K30" s="118"/>
      <c r="L30" s="20"/>
    </row>
    <row r="31" spans="1:20" ht="20" customHeight="1" x14ac:dyDescent="0.15">
      <c r="A31" s="52" t="s">
        <v>293</v>
      </c>
      <c r="B31" s="53" t="s">
        <v>31</v>
      </c>
      <c r="C31" s="54"/>
      <c r="D31" s="55"/>
      <c r="E31" s="56"/>
      <c r="F31" s="55"/>
      <c r="G31" s="55">
        <v>1</v>
      </c>
      <c r="H31" s="57">
        <v>1</v>
      </c>
      <c r="I31" s="57">
        <f t="shared" si="9"/>
        <v>1</v>
      </c>
      <c r="J31" s="57"/>
      <c r="K31" s="118"/>
      <c r="L31" s="20"/>
    </row>
    <row r="32" spans="1:20" ht="20" customHeight="1" x14ac:dyDescent="0.15">
      <c r="A32" s="52" t="s">
        <v>294</v>
      </c>
      <c r="B32" s="53" t="s">
        <v>32</v>
      </c>
      <c r="C32" s="54"/>
      <c r="D32" s="55"/>
      <c r="E32" s="56"/>
      <c r="F32" s="55"/>
      <c r="G32" s="55">
        <v>1</v>
      </c>
      <c r="H32" s="57">
        <v>1</v>
      </c>
      <c r="I32" s="57">
        <f t="shared" si="9"/>
        <v>1</v>
      </c>
      <c r="J32" s="57"/>
      <c r="K32" s="51"/>
      <c r="L32" s="22"/>
      <c r="M32" s="27"/>
      <c r="N32" s="27"/>
      <c r="O32" s="27"/>
      <c r="P32" s="27"/>
      <c r="Q32" s="27"/>
      <c r="R32" s="27"/>
      <c r="S32" s="27"/>
      <c r="T32" s="27"/>
    </row>
    <row r="33" spans="1:20" ht="20" customHeight="1" x14ac:dyDescent="0.15">
      <c r="A33" s="52"/>
      <c r="B33" s="53"/>
      <c r="C33" s="54"/>
      <c r="D33" s="55"/>
      <c r="E33" s="56"/>
      <c r="F33" s="55"/>
      <c r="G33" s="55"/>
      <c r="H33" s="57" t="s">
        <v>25</v>
      </c>
      <c r="I33" s="57">
        <f>SUBTOTAL(109,I28:I32)</f>
        <v>5</v>
      </c>
      <c r="J33" s="57"/>
      <c r="K33" s="51"/>
      <c r="L33" s="22"/>
      <c r="M33" s="27"/>
      <c r="N33" s="27"/>
      <c r="O33" s="27"/>
      <c r="P33" s="27"/>
      <c r="Q33" s="27"/>
      <c r="R33" s="27"/>
      <c r="S33" s="27"/>
      <c r="T33" s="27"/>
    </row>
    <row r="34" spans="1:20" ht="20" customHeight="1" x14ac:dyDescent="0.15">
      <c r="A34" s="52"/>
      <c r="B34" s="53"/>
      <c r="C34" s="54"/>
      <c r="D34" s="55"/>
      <c r="E34" s="56"/>
      <c r="F34" s="55"/>
      <c r="G34" s="55"/>
      <c r="H34" s="125" t="s">
        <v>267</v>
      </c>
      <c r="I34" s="57">
        <f>SUBTOTAL(109,I6:I33)</f>
        <v>165</v>
      </c>
      <c r="J34" s="57"/>
      <c r="K34" s="117"/>
      <c r="L34" s="77"/>
      <c r="M34" s="73"/>
      <c r="N34" s="73"/>
      <c r="O34" s="73"/>
      <c r="P34" s="73"/>
      <c r="Q34" s="73"/>
      <c r="R34" s="73"/>
      <c r="S34" s="73"/>
      <c r="T34" s="73"/>
    </row>
    <row r="35" spans="1:20" ht="20" customHeight="1" x14ac:dyDescent="0.15">
      <c r="A35" s="173" t="s">
        <v>142</v>
      </c>
      <c r="B35" s="173"/>
      <c r="C35" s="173"/>
      <c r="D35" s="173"/>
      <c r="E35" s="173"/>
      <c r="F35" s="173"/>
      <c r="G35" s="173"/>
      <c r="H35" s="173"/>
      <c r="I35" s="173"/>
      <c r="J35" s="173"/>
      <c r="K35" s="117"/>
      <c r="L35" s="77"/>
      <c r="M35" s="73"/>
      <c r="N35" s="73"/>
      <c r="O35" s="73"/>
      <c r="P35" s="73"/>
      <c r="Q35" s="73"/>
      <c r="R35" s="73"/>
      <c r="S35" s="73"/>
      <c r="T35" s="73"/>
    </row>
    <row r="36" spans="1:20" s="19" customFormat="1" ht="20" customHeight="1" thickBot="1" x14ac:dyDescent="0.2">
      <c r="A36" s="126" t="s">
        <v>295</v>
      </c>
      <c r="B36" s="112" t="s">
        <v>22</v>
      </c>
      <c r="C36" s="54"/>
      <c r="D36" s="55"/>
      <c r="E36" s="56"/>
      <c r="F36" s="55"/>
      <c r="G36" s="55"/>
      <c r="H36" s="57"/>
      <c r="I36" s="57"/>
      <c r="J36" s="57"/>
      <c r="K36" s="115"/>
      <c r="L36" s="25"/>
      <c r="M36" s="26"/>
      <c r="N36" s="26"/>
      <c r="O36" s="26"/>
      <c r="P36" s="26"/>
      <c r="Q36" s="26"/>
      <c r="R36" s="26"/>
      <c r="S36" s="26"/>
      <c r="T36" s="26"/>
    </row>
    <row r="37" spans="1:20" ht="23.75" customHeight="1" x14ac:dyDescent="0.15">
      <c r="A37" s="52" t="s">
        <v>296</v>
      </c>
      <c r="B37" s="174" t="s">
        <v>239</v>
      </c>
      <c r="C37" s="56" t="s">
        <v>502</v>
      </c>
      <c r="D37" s="148" t="s">
        <v>493</v>
      </c>
      <c r="E37" s="56"/>
      <c r="F37" s="55"/>
      <c r="G37" s="55">
        <v>4</v>
      </c>
      <c r="H37" s="57">
        <v>1</v>
      </c>
      <c r="I37" s="57">
        <f>G37*H37</f>
        <v>4</v>
      </c>
      <c r="J37" s="57"/>
      <c r="K37" s="116"/>
      <c r="L37" s="23"/>
      <c r="M37" s="24"/>
      <c r="N37" s="24"/>
      <c r="O37" s="24"/>
      <c r="P37" s="24"/>
      <c r="Q37" s="24"/>
      <c r="R37" s="24"/>
      <c r="S37" s="24"/>
      <c r="T37" s="24"/>
    </row>
    <row r="38" spans="1:20" ht="23.75" customHeight="1" x14ac:dyDescent="0.15">
      <c r="A38" s="52" t="s">
        <v>297</v>
      </c>
      <c r="B38" s="150" t="s">
        <v>239</v>
      </c>
      <c r="C38" s="56" t="s">
        <v>503</v>
      </c>
      <c r="D38" s="148" t="s">
        <v>493</v>
      </c>
      <c r="E38" s="56"/>
      <c r="F38" s="55"/>
      <c r="G38" s="185">
        <v>1</v>
      </c>
      <c r="H38" s="57">
        <v>1</v>
      </c>
      <c r="I38" s="57">
        <f>G38*H38</f>
        <v>1</v>
      </c>
      <c r="J38" s="57"/>
      <c r="K38" s="116"/>
      <c r="L38" s="23"/>
      <c r="M38" s="24"/>
      <c r="N38" s="24"/>
      <c r="O38" s="24"/>
      <c r="P38" s="24"/>
      <c r="Q38" s="24"/>
      <c r="R38" s="24"/>
      <c r="S38" s="24"/>
      <c r="T38" s="24"/>
    </row>
    <row r="39" spans="1:20" ht="20" customHeight="1" x14ac:dyDescent="0.15">
      <c r="A39" s="52" t="s">
        <v>298</v>
      </c>
      <c r="B39" s="150" t="s">
        <v>504</v>
      </c>
      <c r="C39" s="56" t="s">
        <v>503</v>
      </c>
      <c r="D39" s="148" t="s">
        <v>493</v>
      </c>
      <c r="E39" s="56"/>
      <c r="F39" s="55"/>
      <c r="G39" s="186">
        <v>4</v>
      </c>
      <c r="H39" s="57">
        <v>1</v>
      </c>
      <c r="I39" s="57">
        <f>G39*H39</f>
        <v>4</v>
      </c>
      <c r="J39" s="57"/>
      <c r="K39" s="118"/>
      <c r="L39" s="20"/>
    </row>
    <row r="40" spans="1:20" ht="20" customHeight="1" x14ac:dyDescent="0.15">
      <c r="A40" s="52" t="s">
        <v>299</v>
      </c>
      <c r="B40" s="174" t="s">
        <v>504</v>
      </c>
      <c r="C40" s="56" t="s">
        <v>505</v>
      </c>
      <c r="D40" s="148" t="s">
        <v>493</v>
      </c>
      <c r="E40" s="56"/>
      <c r="F40" s="55"/>
      <c r="G40" s="55">
        <v>1</v>
      </c>
      <c r="H40" s="57">
        <v>1</v>
      </c>
      <c r="I40" s="57">
        <f>G40*H40</f>
        <v>1</v>
      </c>
      <c r="J40" s="57"/>
      <c r="K40" s="118"/>
      <c r="L40" s="20"/>
    </row>
    <row r="41" spans="1:20" ht="20" customHeight="1" x14ac:dyDescent="0.15">
      <c r="A41" s="52" t="s">
        <v>300</v>
      </c>
      <c r="B41" s="174" t="s">
        <v>260</v>
      </c>
      <c r="C41" s="56"/>
      <c r="D41" s="148" t="s">
        <v>493</v>
      </c>
      <c r="E41" s="56"/>
      <c r="F41" s="55"/>
      <c r="G41" s="55">
        <v>6</v>
      </c>
      <c r="H41" s="57">
        <v>1</v>
      </c>
      <c r="I41" s="57">
        <f t="shared" ref="I41:I52" si="10">H41</f>
        <v>1</v>
      </c>
      <c r="J41" s="57"/>
      <c r="K41" s="118"/>
      <c r="L41" s="20"/>
    </row>
    <row r="42" spans="1:20" ht="20" customHeight="1" x14ac:dyDescent="0.15">
      <c r="A42" s="52" t="s">
        <v>301</v>
      </c>
      <c r="B42" s="128" t="s">
        <v>529</v>
      </c>
      <c r="C42" s="56"/>
      <c r="D42" s="148" t="s">
        <v>493</v>
      </c>
      <c r="E42" s="56"/>
      <c r="F42" s="55"/>
      <c r="G42" s="55" t="s">
        <v>23</v>
      </c>
      <c r="H42" s="57">
        <v>1</v>
      </c>
      <c r="I42" s="57">
        <f t="shared" si="10"/>
        <v>1</v>
      </c>
      <c r="J42" s="57"/>
      <c r="K42" s="118"/>
      <c r="L42" s="20"/>
    </row>
    <row r="43" spans="1:20" s="184" customFormat="1" ht="20" customHeight="1" x14ac:dyDescent="0.15">
      <c r="A43" s="176" t="s">
        <v>302</v>
      </c>
      <c r="B43" s="177" t="s">
        <v>506</v>
      </c>
      <c r="C43" s="178"/>
      <c r="D43" s="179"/>
      <c r="E43" s="178"/>
      <c r="F43" s="180"/>
      <c r="G43" s="180">
        <v>1</v>
      </c>
      <c r="H43" s="175">
        <v>1</v>
      </c>
      <c r="I43" s="175">
        <f t="shared" si="10"/>
        <v>1</v>
      </c>
      <c r="J43" s="175"/>
      <c r="K43" s="181"/>
      <c r="L43" s="182"/>
      <c r="M43" s="183"/>
      <c r="N43" s="183"/>
      <c r="O43" s="183"/>
      <c r="P43" s="183"/>
      <c r="Q43" s="183"/>
      <c r="R43" s="183"/>
      <c r="S43" s="183"/>
      <c r="T43" s="183"/>
    </row>
    <row r="44" spans="1:20" ht="20" customHeight="1" x14ac:dyDescent="0.15">
      <c r="A44" s="52" t="s">
        <v>303</v>
      </c>
      <c r="B44" s="129" t="s">
        <v>176</v>
      </c>
      <c r="C44" s="56" t="s">
        <v>177</v>
      </c>
      <c r="D44" s="148" t="s">
        <v>493</v>
      </c>
      <c r="E44" s="56"/>
      <c r="F44" s="55"/>
      <c r="G44" s="55">
        <v>1</v>
      </c>
      <c r="H44" s="57">
        <v>1</v>
      </c>
      <c r="I44" s="57">
        <f>G44*H44</f>
        <v>1</v>
      </c>
      <c r="J44" s="57"/>
      <c r="K44" s="118"/>
      <c r="L44" s="20"/>
    </row>
    <row r="45" spans="1:20" ht="20" customHeight="1" x14ac:dyDescent="0.15">
      <c r="A45" s="52" t="s">
        <v>304</v>
      </c>
      <c r="B45" s="129" t="s">
        <v>186</v>
      </c>
      <c r="C45" s="56" t="s">
        <v>180</v>
      </c>
      <c r="D45" s="148" t="s">
        <v>493</v>
      </c>
      <c r="E45" s="56"/>
      <c r="F45" s="55"/>
      <c r="G45" s="55">
        <v>1</v>
      </c>
      <c r="H45" s="57">
        <v>1</v>
      </c>
      <c r="I45" s="57">
        <f t="shared" ref="I45:I48" si="11">G45*H45</f>
        <v>1</v>
      </c>
      <c r="J45" s="57"/>
      <c r="K45" s="118"/>
      <c r="L45" s="20"/>
    </row>
    <row r="46" spans="1:20" ht="20" customHeight="1" x14ac:dyDescent="0.15">
      <c r="A46" s="52" t="s">
        <v>507</v>
      </c>
      <c r="B46" s="129" t="s">
        <v>176</v>
      </c>
      <c r="C46" s="56" t="s">
        <v>181</v>
      </c>
      <c r="D46" s="148" t="s">
        <v>493</v>
      </c>
      <c r="E46" s="56"/>
      <c r="F46" s="55"/>
      <c r="G46" s="55">
        <v>2</v>
      </c>
      <c r="H46" s="57">
        <v>1</v>
      </c>
      <c r="I46" s="57">
        <f t="shared" si="11"/>
        <v>2</v>
      </c>
      <c r="J46" s="57"/>
      <c r="K46" s="118"/>
      <c r="L46" s="20"/>
    </row>
    <row r="47" spans="1:20" ht="20" customHeight="1" x14ac:dyDescent="0.15">
      <c r="A47" s="52" t="s">
        <v>508</v>
      </c>
      <c r="B47" s="128" t="s">
        <v>186</v>
      </c>
      <c r="C47" s="54" t="s">
        <v>187</v>
      </c>
      <c r="D47" s="148" t="s">
        <v>493</v>
      </c>
      <c r="E47" s="56"/>
      <c r="F47" s="55"/>
      <c r="G47" s="55">
        <v>1</v>
      </c>
      <c r="H47" s="57">
        <v>1</v>
      </c>
      <c r="I47" s="57">
        <f t="shared" si="11"/>
        <v>1</v>
      </c>
      <c r="J47" s="57"/>
      <c r="K47" s="118"/>
      <c r="L47" s="20"/>
    </row>
    <row r="48" spans="1:20" ht="20" customHeight="1" x14ac:dyDescent="0.15">
      <c r="A48" s="52" t="s">
        <v>509</v>
      </c>
      <c r="B48" s="128" t="s">
        <v>530</v>
      </c>
      <c r="C48" s="54"/>
      <c r="D48" s="148" t="s">
        <v>493</v>
      </c>
      <c r="E48" s="56"/>
      <c r="F48" s="55"/>
      <c r="G48" s="55">
        <v>6</v>
      </c>
      <c r="H48" s="57">
        <v>1</v>
      </c>
      <c r="I48" s="57">
        <f t="shared" si="11"/>
        <v>6</v>
      </c>
      <c r="J48" s="57"/>
      <c r="K48" s="118"/>
      <c r="L48" s="20"/>
    </row>
    <row r="49" spans="1:20" ht="20" customHeight="1" x14ac:dyDescent="0.15">
      <c r="A49" s="59"/>
      <c r="B49" s="59"/>
      <c r="C49" s="59"/>
      <c r="D49" s="59"/>
      <c r="E49" s="59"/>
      <c r="F49" s="59"/>
      <c r="G49" s="59"/>
      <c r="H49" s="57" t="s">
        <v>25</v>
      </c>
      <c r="I49" s="57">
        <f>SUBTOTAL(109,I37:I48)</f>
        <v>24</v>
      </c>
      <c r="J49" s="59"/>
      <c r="K49" s="118"/>
      <c r="L49" s="20"/>
    </row>
    <row r="50" spans="1:20" ht="20" customHeight="1" x14ac:dyDescent="0.15">
      <c r="A50" s="130" t="s">
        <v>305</v>
      </c>
      <c r="B50" s="112" t="s">
        <v>259</v>
      </c>
      <c r="C50" s="64"/>
      <c r="D50" s="60"/>
      <c r="E50" s="65"/>
      <c r="F50" s="60"/>
      <c r="G50" s="60"/>
      <c r="H50" s="113"/>
      <c r="I50" s="113"/>
      <c r="J50" s="113"/>
      <c r="K50" s="119"/>
    </row>
    <row r="51" spans="1:20" ht="20" customHeight="1" x14ac:dyDescent="0.15">
      <c r="A51" s="52" t="s">
        <v>306</v>
      </c>
      <c r="B51" s="129" t="s">
        <v>176</v>
      </c>
      <c r="C51" s="56" t="s">
        <v>178</v>
      </c>
      <c r="D51" s="148" t="s">
        <v>493</v>
      </c>
      <c r="E51" s="56"/>
      <c r="F51" s="55"/>
      <c r="G51" s="55">
        <v>1</v>
      </c>
      <c r="H51" s="57">
        <v>1</v>
      </c>
      <c r="I51" s="57">
        <f t="shared" si="10"/>
        <v>1</v>
      </c>
      <c r="J51" s="57"/>
      <c r="K51" s="118"/>
      <c r="L51" s="20"/>
    </row>
    <row r="52" spans="1:20" ht="20" customHeight="1" x14ac:dyDescent="0.15">
      <c r="A52" s="52" t="s">
        <v>307</v>
      </c>
      <c r="B52" s="129" t="s">
        <v>176</v>
      </c>
      <c r="C52" s="56" t="s">
        <v>179</v>
      </c>
      <c r="D52" s="148" t="s">
        <v>493</v>
      </c>
      <c r="E52" s="56"/>
      <c r="F52" s="55"/>
      <c r="G52" s="55">
        <v>2</v>
      </c>
      <c r="H52" s="57">
        <v>1</v>
      </c>
      <c r="I52" s="57">
        <f t="shared" si="10"/>
        <v>1</v>
      </c>
      <c r="J52" s="57"/>
      <c r="K52" s="118"/>
      <c r="L52" s="20"/>
    </row>
    <row r="53" spans="1:20" ht="20" customHeight="1" x14ac:dyDescent="0.15">
      <c r="A53" s="52" t="s">
        <v>308</v>
      </c>
      <c r="B53" s="128" t="s">
        <v>175</v>
      </c>
      <c r="C53" s="54" t="s">
        <v>182</v>
      </c>
      <c r="D53" s="148" t="s">
        <v>493</v>
      </c>
      <c r="E53" s="56"/>
      <c r="F53" s="55"/>
      <c r="G53" s="55">
        <v>6</v>
      </c>
      <c r="H53" s="57">
        <v>1</v>
      </c>
      <c r="I53" s="57">
        <f t="shared" ref="I53:I56" si="12">H53</f>
        <v>1</v>
      </c>
      <c r="J53" s="57"/>
      <c r="K53" s="118"/>
      <c r="L53" s="20"/>
    </row>
    <row r="54" spans="1:20" ht="20" customHeight="1" x14ac:dyDescent="0.15">
      <c r="A54" s="52" t="s">
        <v>309</v>
      </c>
      <c r="B54" s="128" t="s">
        <v>175</v>
      </c>
      <c r="C54" s="54" t="s">
        <v>183</v>
      </c>
      <c r="D54" s="148" t="s">
        <v>493</v>
      </c>
      <c r="E54" s="56"/>
      <c r="F54" s="55"/>
      <c r="G54" s="55">
        <v>3</v>
      </c>
      <c r="H54" s="57">
        <v>1</v>
      </c>
      <c r="I54" s="57">
        <f t="shared" si="12"/>
        <v>1</v>
      </c>
      <c r="J54" s="57"/>
      <c r="K54" s="118"/>
      <c r="L54" s="20"/>
    </row>
    <row r="55" spans="1:20" ht="20" customHeight="1" x14ac:dyDescent="0.15">
      <c r="A55" s="52" t="s">
        <v>310</v>
      </c>
      <c r="B55" s="128" t="s">
        <v>175</v>
      </c>
      <c r="C55" s="54" t="s">
        <v>184</v>
      </c>
      <c r="D55" s="148" t="s">
        <v>493</v>
      </c>
      <c r="E55" s="56"/>
      <c r="F55" s="55"/>
      <c r="G55" s="55">
        <v>2</v>
      </c>
      <c r="H55" s="57">
        <v>1</v>
      </c>
      <c r="I55" s="57">
        <f t="shared" si="12"/>
        <v>1</v>
      </c>
      <c r="J55" s="57"/>
      <c r="K55" s="118"/>
      <c r="L55" s="20"/>
    </row>
    <row r="56" spans="1:20" ht="20" customHeight="1" x14ac:dyDescent="0.15">
      <c r="A56" s="52" t="s">
        <v>311</v>
      </c>
      <c r="B56" s="128" t="s">
        <v>175</v>
      </c>
      <c r="C56" s="54" t="s">
        <v>185</v>
      </c>
      <c r="D56" s="148" t="s">
        <v>493</v>
      </c>
      <c r="E56" s="56"/>
      <c r="F56" s="55"/>
      <c r="G56" s="55">
        <v>1</v>
      </c>
      <c r="H56" s="57">
        <v>1</v>
      </c>
      <c r="I56" s="57">
        <f t="shared" si="12"/>
        <v>1</v>
      </c>
      <c r="J56" s="57"/>
      <c r="K56" s="118"/>
      <c r="L56" s="20"/>
    </row>
    <row r="57" spans="1:20" ht="20" customHeight="1" x14ac:dyDescent="0.15">
      <c r="A57" s="59"/>
      <c r="B57" s="59"/>
      <c r="C57" s="59"/>
      <c r="D57" s="148" t="s">
        <v>493</v>
      </c>
      <c r="E57" s="59"/>
      <c r="F57" s="59"/>
      <c r="G57" s="59"/>
      <c r="H57" s="57" t="s">
        <v>25</v>
      </c>
      <c r="I57" s="57">
        <f>SUBTOTAL(109,I51:I56)</f>
        <v>6</v>
      </c>
      <c r="J57" s="57"/>
      <c r="K57" s="118"/>
      <c r="L57" s="20"/>
    </row>
    <row r="58" spans="1:20" ht="20" customHeight="1" x14ac:dyDescent="0.15">
      <c r="A58" s="59"/>
      <c r="B58" s="59"/>
      <c r="C58" s="59"/>
      <c r="D58" s="59"/>
      <c r="E58" s="59"/>
      <c r="F58" s="59"/>
      <c r="G58" s="59"/>
      <c r="H58" s="59"/>
      <c r="I58" s="59"/>
      <c r="J58" s="57"/>
      <c r="K58" s="118"/>
      <c r="L58" s="20"/>
    </row>
    <row r="59" spans="1:20" ht="20" customHeight="1" x14ac:dyDescent="0.15">
      <c r="A59" s="114" t="s">
        <v>312</v>
      </c>
      <c r="B59" s="131" t="s">
        <v>24</v>
      </c>
      <c r="C59" s="54"/>
      <c r="D59" s="55"/>
      <c r="E59" s="56"/>
      <c r="F59" s="55"/>
      <c r="G59" s="55"/>
      <c r="H59" s="57"/>
      <c r="I59" s="57"/>
      <c r="J59" s="57"/>
      <c r="K59" s="118"/>
      <c r="L59" s="20"/>
    </row>
    <row r="60" spans="1:20" ht="20" customHeight="1" x14ac:dyDescent="0.15">
      <c r="A60" s="52" t="s">
        <v>313</v>
      </c>
      <c r="B60" s="132" t="s">
        <v>24</v>
      </c>
      <c r="C60" s="56" t="s">
        <v>251</v>
      </c>
      <c r="D60" s="133"/>
      <c r="E60" s="65"/>
      <c r="F60" s="55"/>
      <c r="G60" s="55">
        <v>8</v>
      </c>
      <c r="H60" s="57">
        <v>1</v>
      </c>
      <c r="I60" s="57">
        <f>G60*H60</f>
        <v>8</v>
      </c>
      <c r="J60" s="57"/>
      <c r="K60" s="51"/>
      <c r="L60" s="22"/>
      <c r="M60" s="27"/>
      <c r="N60" s="27"/>
      <c r="O60" s="27"/>
      <c r="P60" s="27"/>
      <c r="Q60" s="27"/>
      <c r="R60" s="27"/>
      <c r="S60" s="27"/>
      <c r="T60" s="27"/>
    </row>
    <row r="61" spans="1:20" ht="36" customHeight="1" x14ac:dyDescent="0.15">
      <c r="A61" s="52" t="s">
        <v>314</v>
      </c>
      <c r="B61" s="132" t="s">
        <v>24</v>
      </c>
      <c r="C61" s="59" t="s">
        <v>252</v>
      </c>
      <c r="D61" s="148" t="s">
        <v>493</v>
      </c>
      <c r="E61" s="56"/>
      <c r="F61" s="55"/>
      <c r="G61" s="55">
        <v>4</v>
      </c>
      <c r="H61" s="57">
        <v>1</v>
      </c>
      <c r="I61" s="57">
        <f>G61*H61</f>
        <v>4</v>
      </c>
      <c r="J61" s="57"/>
      <c r="K61" s="51"/>
      <c r="L61" s="22"/>
      <c r="M61" s="27"/>
      <c r="N61" s="27"/>
      <c r="O61" s="27"/>
      <c r="P61" s="27"/>
      <c r="Q61" s="27"/>
      <c r="R61" s="27"/>
      <c r="S61" s="27"/>
      <c r="T61" s="27"/>
    </row>
    <row r="62" spans="1:20" ht="20" customHeight="1" x14ac:dyDescent="0.15">
      <c r="A62" s="52" t="s">
        <v>315</v>
      </c>
      <c r="B62" s="132" t="s">
        <v>24</v>
      </c>
      <c r="C62" s="56" t="s">
        <v>253</v>
      </c>
      <c r="D62" s="148" t="s">
        <v>493</v>
      </c>
      <c r="E62" s="65"/>
      <c r="F62" s="60"/>
      <c r="G62" s="60">
        <v>6</v>
      </c>
      <c r="H62" s="57">
        <v>1</v>
      </c>
      <c r="I62" s="57">
        <f t="shared" ref="I62:I65" si="13">G62*H62</f>
        <v>6</v>
      </c>
      <c r="J62" s="113"/>
      <c r="K62" s="119"/>
    </row>
    <row r="63" spans="1:20" ht="20" customHeight="1" x14ac:dyDescent="0.15">
      <c r="A63" s="52" t="s">
        <v>316</v>
      </c>
      <c r="B63" s="132" t="s">
        <v>24</v>
      </c>
      <c r="C63" s="56" t="s">
        <v>254</v>
      </c>
      <c r="D63" s="148" t="s">
        <v>493</v>
      </c>
      <c r="E63" s="56"/>
      <c r="F63" s="55"/>
      <c r="G63" s="55">
        <v>6</v>
      </c>
      <c r="H63" s="57">
        <v>1</v>
      </c>
      <c r="I63" s="57">
        <f t="shared" si="13"/>
        <v>6</v>
      </c>
      <c r="J63" s="57"/>
      <c r="K63" s="51"/>
      <c r="L63" s="22"/>
      <c r="M63" s="27"/>
      <c r="N63" s="27"/>
      <c r="O63" s="27"/>
      <c r="P63" s="27"/>
      <c r="Q63" s="27"/>
      <c r="R63" s="27"/>
      <c r="S63" s="27"/>
      <c r="T63" s="27"/>
    </row>
    <row r="64" spans="1:20" ht="20" customHeight="1" x14ac:dyDescent="0.15">
      <c r="A64" s="52" t="s">
        <v>317</v>
      </c>
      <c r="B64" s="132" t="s">
        <v>24</v>
      </c>
      <c r="C64" s="56" t="s">
        <v>255</v>
      </c>
      <c r="D64" s="148" t="s">
        <v>493</v>
      </c>
      <c r="E64" s="56"/>
      <c r="F64" s="55"/>
      <c r="G64" s="55">
        <v>6</v>
      </c>
      <c r="H64" s="57">
        <v>1</v>
      </c>
      <c r="I64" s="57">
        <f t="shared" si="13"/>
        <v>6</v>
      </c>
      <c r="J64" s="57"/>
      <c r="K64" s="51"/>
      <c r="L64" s="22"/>
      <c r="M64" s="27"/>
      <c r="N64" s="27"/>
      <c r="O64" s="27"/>
      <c r="P64" s="27"/>
      <c r="Q64" s="27"/>
      <c r="R64" s="27"/>
      <c r="S64" s="27"/>
      <c r="T64" s="27"/>
    </row>
    <row r="65" spans="1:20" ht="20" customHeight="1" x14ac:dyDescent="0.15">
      <c r="A65" s="52" t="s">
        <v>318</v>
      </c>
      <c r="B65" s="132" t="s">
        <v>24</v>
      </c>
      <c r="C65" s="56" t="s">
        <v>256</v>
      </c>
      <c r="D65" s="148" t="s">
        <v>493</v>
      </c>
      <c r="E65" s="56"/>
      <c r="F65" s="55"/>
      <c r="G65" s="55">
        <v>4</v>
      </c>
      <c r="H65" s="57">
        <v>1</v>
      </c>
      <c r="I65" s="57">
        <f t="shared" si="13"/>
        <v>4</v>
      </c>
      <c r="J65" s="57"/>
      <c r="K65" s="51"/>
      <c r="L65" s="22"/>
      <c r="M65" s="27"/>
      <c r="N65" s="27"/>
      <c r="O65" s="27"/>
      <c r="P65" s="27"/>
      <c r="Q65" s="27"/>
      <c r="R65" s="27"/>
      <c r="S65" s="27"/>
      <c r="T65" s="27"/>
    </row>
    <row r="66" spans="1:20" ht="20" customHeight="1" x14ac:dyDescent="0.15">
      <c r="A66" s="52" t="s">
        <v>319</v>
      </c>
      <c r="B66" s="132" t="s">
        <v>24</v>
      </c>
      <c r="C66" s="56" t="s">
        <v>257</v>
      </c>
      <c r="D66" s="148" t="s">
        <v>493</v>
      </c>
      <c r="E66" s="56"/>
      <c r="F66" s="55"/>
      <c r="G66" s="55" t="s">
        <v>23</v>
      </c>
      <c r="H66" s="57">
        <v>1</v>
      </c>
      <c r="I66" s="57">
        <v>1</v>
      </c>
      <c r="J66" s="57"/>
      <c r="K66" s="51"/>
      <c r="L66" s="22"/>
      <c r="M66" s="27"/>
      <c r="N66" s="27"/>
      <c r="O66" s="27"/>
      <c r="P66" s="27"/>
      <c r="Q66" s="27"/>
      <c r="R66" s="27"/>
      <c r="S66" s="27"/>
      <c r="T66" s="27"/>
    </row>
    <row r="67" spans="1:20" ht="20" customHeight="1" x14ac:dyDescent="0.15">
      <c r="A67" s="52"/>
      <c r="B67" s="53"/>
      <c r="C67" s="56"/>
      <c r="D67" s="55"/>
      <c r="E67" s="56"/>
      <c r="F67" s="55"/>
      <c r="G67" s="55"/>
      <c r="H67" s="57" t="s">
        <v>25</v>
      </c>
      <c r="I67" s="57">
        <f>SUBTOTAL(109,I60:I66)</f>
        <v>35</v>
      </c>
      <c r="J67" s="57"/>
      <c r="K67" s="51"/>
      <c r="L67" s="22"/>
      <c r="M67" s="27"/>
      <c r="N67" s="27"/>
      <c r="O67" s="27"/>
      <c r="P67" s="27"/>
      <c r="Q67" s="27"/>
      <c r="R67" s="27"/>
      <c r="S67" s="27"/>
      <c r="T67" s="27"/>
    </row>
    <row r="68" spans="1:20" s="19" customFormat="1" ht="20" customHeight="1" thickBot="1" x14ac:dyDescent="0.2">
      <c r="A68" s="134" t="s">
        <v>320</v>
      </c>
      <c r="B68" s="112" t="s">
        <v>26</v>
      </c>
      <c r="C68" s="56"/>
      <c r="D68" s="55"/>
      <c r="E68" s="56"/>
      <c r="F68" s="55"/>
      <c r="G68" s="55"/>
      <c r="H68" s="57"/>
      <c r="I68" s="57"/>
      <c r="J68" s="57"/>
      <c r="K68" s="115"/>
      <c r="L68" s="25"/>
      <c r="M68" s="26"/>
      <c r="N68" s="26"/>
      <c r="O68" s="26"/>
      <c r="P68" s="26"/>
      <c r="Q68" s="26"/>
      <c r="R68" s="26"/>
      <c r="S68" s="26"/>
      <c r="T68" s="26"/>
    </row>
    <row r="69" spans="1:20" ht="20" customHeight="1" x14ac:dyDescent="0.15">
      <c r="A69" s="52" t="s">
        <v>321</v>
      </c>
      <c r="B69" s="53" t="s">
        <v>258</v>
      </c>
      <c r="C69" s="54" t="s">
        <v>512</v>
      </c>
      <c r="D69" s="148" t="s">
        <v>493</v>
      </c>
      <c r="E69" s="56"/>
      <c r="F69" s="55"/>
      <c r="G69" s="55">
        <v>1</v>
      </c>
      <c r="H69" s="57">
        <v>1</v>
      </c>
      <c r="I69" s="57">
        <f>G69*H69</f>
        <v>1</v>
      </c>
      <c r="J69" s="57"/>
      <c r="K69" s="116"/>
      <c r="L69" s="23"/>
      <c r="M69" s="24"/>
      <c r="N69" s="24"/>
      <c r="O69" s="24"/>
      <c r="P69" s="24"/>
      <c r="Q69" s="24"/>
      <c r="R69" s="24"/>
      <c r="S69" s="24"/>
      <c r="T69" s="24"/>
    </row>
    <row r="70" spans="1:20" ht="20" customHeight="1" x14ac:dyDescent="0.15">
      <c r="A70" s="52"/>
      <c r="B70" s="53"/>
      <c r="C70" s="135"/>
      <c r="D70" s="55"/>
      <c r="E70" s="56"/>
      <c r="F70" s="55"/>
      <c r="G70" s="55"/>
      <c r="H70" s="57" t="s">
        <v>25</v>
      </c>
      <c r="I70" s="57">
        <f>SUBTOTAL(109,I69)</f>
        <v>1</v>
      </c>
      <c r="J70" s="57"/>
      <c r="K70" s="51"/>
      <c r="L70" s="22"/>
      <c r="M70" s="27"/>
      <c r="N70" s="27"/>
      <c r="O70" s="27"/>
      <c r="P70" s="27"/>
      <c r="Q70" s="27"/>
      <c r="R70" s="27"/>
      <c r="S70" s="27"/>
      <c r="T70" s="27"/>
    </row>
    <row r="71" spans="1:20" s="19" customFormat="1" ht="20" customHeight="1" thickBot="1" x14ac:dyDescent="0.2">
      <c r="A71" s="134" t="s">
        <v>322</v>
      </c>
      <c r="B71" s="112" t="s">
        <v>27</v>
      </c>
      <c r="C71" s="54"/>
      <c r="D71" s="55"/>
      <c r="E71" s="56"/>
      <c r="F71" s="55"/>
      <c r="G71" s="55"/>
      <c r="H71" s="57"/>
      <c r="I71" s="57"/>
      <c r="J71" s="57"/>
      <c r="K71" s="115"/>
      <c r="L71" s="25"/>
      <c r="M71" s="26"/>
      <c r="N71" s="26"/>
      <c r="O71" s="26"/>
      <c r="P71" s="26"/>
      <c r="Q71" s="26"/>
      <c r="R71" s="26"/>
      <c r="S71" s="26"/>
      <c r="T71" s="26"/>
    </row>
    <row r="72" spans="1:20" ht="20" customHeight="1" x14ac:dyDescent="0.15">
      <c r="A72" s="52" t="s">
        <v>325</v>
      </c>
      <c r="B72" s="53" t="s">
        <v>28</v>
      </c>
      <c r="C72" s="54"/>
      <c r="D72" s="55"/>
      <c r="E72" s="56"/>
      <c r="F72" s="55"/>
      <c r="G72" s="55">
        <v>1</v>
      </c>
      <c r="H72" s="57">
        <v>1</v>
      </c>
      <c r="I72" s="57">
        <f>G72*H72</f>
        <v>1</v>
      </c>
      <c r="J72" s="57"/>
      <c r="K72" s="116"/>
      <c r="L72" s="23"/>
      <c r="M72" s="24"/>
      <c r="N72" s="24"/>
      <c r="O72" s="24"/>
      <c r="P72" s="24"/>
      <c r="Q72" s="24"/>
      <c r="R72" s="24"/>
      <c r="S72" s="24"/>
      <c r="T72" s="24"/>
    </row>
    <row r="73" spans="1:20" ht="20" customHeight="1" x14ac:dyDescent="0.15">
      <c r="A73" s="52" t="s">
        <v>326</v>
      </c>
      <c r="B73" s="53" t="s">
        <v>29</v>
      </c>
      <c r="C73" s="54"/>
      <c r="D73" s="55"/>
      <c r="E73" s="56"/>
      <c r="F73" s="55"/>
      <c r="G73" s="55">
        <v>1</v>
      </c>
      <c r="H73" s="57">
        <v>1</v>
      </c>
      <c r="I73" s="57">
        <f t="shared" ref="I73:I76" si="14">G73*H73</f>
        <v>1</v>
      </c>
      <c r="J73" s="57"/>
      <c r="K73" s="118"/>
      <c r="L73" s="20"/>
    </row>
    <row r="74" spans="1:20" ht="20" customHeight="1" x14ac:dyDescent="0.15">
      <c r="A74" s="52" t="s">
        <v>327</v>
      </c>
      <c r="B74" s="53" t="s">
        <v>30</v>
      </c>
      <c r="C74" s="54"/>
      <c r="D74" s="55"/>
      <c r="E74" s="56"/>
      <c r="F74" s="55"/>
      <c r="G74" s="55">
        <v>1</v>
      </c>
      <c r="H74" s="57">
        <v>1</v>
      </c>
      <c r="I74" s="57">
        <f t="shared" si="14"/>
        <v>1</v>
      </c>
      <c r="J74" s="57"/>
      <c r="K74" s="118"/>
      <c r="L74" s="20"/>
    </row>
    <row r="75" spans="1:20" ht="20" customHeight="1" x14ac:dyDescent="0.15">
      <c r="A75" s="52" t="s">
        <v>328</v>
      </c>
      <c r="B75" s="53" t="s">
        <v>31</v>
      </c>
      <c r="C75" s="54"/>
      <c r="D75" s="55"/>
      <c r="E75" s="56"/>
      <c r="F75" s="55"/>
      <c r="G75" s="55">
        <v>1</v>
      </c>
      <c r="H75" s="57">
        <v>1</v>
      </c>
      <c r="I75" s="57">
        <f t="shared" si="14"/>
        <v>1</v>
      </c>
      <c r="J75" s="57"/>
      <c r="K75" s="118"/>
      <c r="L75" s="20"/>
    </row>
    <row r="76" spans="1:20" ht="20" customHeight="1" x14ac:dyDescent="0.15">
      <c r="A76" s="52" t="s">
        <v>329</v>
      </c>
      <c r="B76" s="53" t="s">
        <v>32</v>
      </c>
      <c r="C76" s="54"/>
      <c r="D76" s="55"/>
      <c r="E76" s="56"/>
      <c r="F76" s="55"/>
      <c r="G76" s="55">
        <v>1</v>
      </c>
      <c r="H76" s="57">
        <v>1</v>
      </c>
      <c r="I76" s="57">
        <f t="shared" si="14"/>
        <v>1</v>
      </c>
      <c r="J76" s="57"/>
      <c r="K76" s="51"/>
      <c r="L76" s="22"/>
      <c r="M76" s="27"/>
      <c r="N76" s="27"/>
      <c r="O76" s="27"/>
      <c r="P76" s="27"/>
      <c r="Q76" s="27"/>
      <c r="R76" s="27"/>
      <c r="S76" s="27"/>
      <c r="T76" s="27"/>
    </row>
    <row r="77" spans="1:20" ht="20" customHeight="1" x14ac:dyDescent="0.15">
      <c r="A77" s="52" t="s">
        <v>330</v>
      </c>
      <c r="B77" s="53" t="s">
        <v>33</v>
      </c>
      <c r="C77" s="54"/>
      <c r="D77" s="55"/>
      <c r="E77" s="56"/>
      <c r="F77" s="55"/>
      <c r="G77" s="55">
        <v>1</v>
      </c>
      <c r="H77" s="57">
        <v>1</v>
      </c>
      <c r="I77" s="57">
        <f>G77*H77</f>
        <v>1</v>
      </c>
      <c r="J77" s="57"/>
      <c r="K77" s="116"/>
      <c r="L77" s="23"/>
      <c r="M77" s="24"/>
      <c r="N77" s="24"/>
      <c r="O77" s="24"/>
      <c r="P77" s="24"/>
      <c r="Q77" s="24"/>
      <c r="R77" s="24"/>
      <c r="S77" s="24"/>
      <c r="T77" s="24"/>
    </row>
    <row r="78" spans="1:20" ht="20" customHeight="1" x14ac:dyDescent="0.15">
      <c r="A78" s="52"/>
      <c r="B78" s="53"/>
      <c r="C78" s="54"/>
      <c r="D78" s="55"/>
      <c r="E78" s="56"/>
      <c r="F78" s="55"/>
      <c r="G78" s="55"/>
      <c r="H78" s="58" t="str">
        <f>H67</f>
        <v>Section Total</v>
      </c>
      <c r="I78" s="57">
        <f>SUBTOTAL(109,I72:I77)</f>
        <v>6</v>
      </c>
      <c r="J78" s="57"/>
      <c r="K78" s="51"/>
      <c r="L78" s="22"/>
      <c r="M78" s="27"/>
      <c r="N78" s="27"/>
      <c r="O78" s="27"/>
      <c r="P78" s="27"/>
      <c r="Q78" s="27"/>
      <c r="R78" s="27"/>
      <c r="S78" s="27"/>
      <c r="T78" s="27"/>
    </row>
    <row r="79" spans="1:20" ht="20" customHeight="1" x14ac:dyDescent="0.15">
      <c r="A79" s="52"/>
      <c r="B79" s="53"/>
      <c r="C79" s="54"/>
      <c r="D79" s="55"/>
      <c r="E79" s="56"/>
      <c r="F79" s="55"/>
      <c r="G79" s="55"/>
      <c r="H79" s="125" t="s">
        <v>266</v>
      </c>
      <c r="I79" s="57">
        <f>SUBTOTAL(109,I37:I78)</f>
        <v>72</v>
      </c>
      <c r="J79" s="57"/>
      <c r="K79" s="116"/>
      <c r="L79" s="23"/>
      <c r="M79" s="24"/>
      <c r="N79" s="24"/>
      <c r="O79" s="24"/>
      <c r="P79" s="24"/>
      <c r="Q79" s="24"/>
      <c r="R79" s="24"/>
      <c r="S79" s="24"/>
      <c r="T79" s="24"/>
    </row>
    <row r="80" spans="1:20" ht="20" customHeight="1" x14ac:dyDescent="0.15">
      <c r="A80" s="173" t="s">
        <v>141</v>
      </c>
      <c r="B80" s="173"/>
      <c r="C80" s="173"/>
      <c r="D80" s="173"/>
      <c r="E80" s="173"/>
      <c r="F80" s="173"/>
      <c r="G80" s="173"/>
      <c r="H80" s="173"/>
      <c r="I80" s="173"/>
      <c r="J80" s="57"/>
      <c r="K80" s="118"/>
      <c r="L80" s="20"/>
    </row>
    <row r="81" spans="1:28" ht="20" customHeight="1" x14ac:dyDescent="0.15">
      <c r="A81" s="126" t="s">
        <v>323</v>
      </c>
      <c r="B81" s="112" t="s">
        <v>34</v>
      </c>
      <c r="C81" s="106"/>
      <c r="D81" s="56"/>
      <c r="E81" s="55"/>
      <c r="F81" s="55"/>
      <c r="G81" s="57"/>
      <c r="H81" s="57"/>
      <c r="I81" s="57"/>
      <c r="J81" s="57"/>
      <c r="K81" s="118"/>
      <c r="L81" s="20"/>
    </row>
    <row r="82" spans="1:28" ht="20" customHeight="1" thickBot="1" x14ac:dyDescent="0.2">
      <c r="A82" s="52" t="s">
        <v>324</v>
      </c>
      <c r="B82" s="53" t="s">
        <v>261</v>
      </c>
      <c r="C82" s="146" t="s">
        <v>499</v>
      </c>
      <c r="D82" s="148" t="s">
        <v>493</v>
      </c>
      <c r="E82" s="55"/>
      <c r="F82" s="60"/>
      <c r="G82" s="55" t="s">
        <v>23</v>
      </c>
      <c r="H82" s="57">
        <v>1</v>
      </c>
      <c r="I82" s="57">
        <f t="shared" ref="I82:I87" si="15">H82</f>
        <v>1</v>
      </c>
      <c r="J82" s="57"/>
      <c r="K82" s="115"/>
      <c r="L82" s="25"/>
      <c r="M82" s="26"/>
      <c r="N82" s="26"/>
      <c r="O82" s="26"/>
      <c r="P82" s="26"/>
      <c r="Q82" s="26"/>
      <c r="R82" s="26"/>
      <c r="S82" s="26"/>
      <c r="T82" s="26"/>
    </row>
    <row r="83" spans="1:28" ht="20" customHeight="1" x14ac:dyDescent="0.15">
      <c r="A83" s="52" t="s">
        <v>331</v>
      </c>
      <c r="B83" s="53" t="s">
        <v>262</v>
      </c>
      <c r="C83" s="146" t="s">
        <v>499</v>
      </c>
      <c r="D83" s="148" t="s">
        <v>493</v>
      </c>
      <c r="E83" s="55"/>
      <c r="F83" s="60"/>
      <c r="G83" s="55" t="s">
        <v>23</v>
      </c>
      <c r="H83" s="57">
        <v>1</v>
      </c>
      <c r="I83" s="57">
        <f t="shared" si="15"/>
        <v>1</v>
      </c>
      <c r="J83" s="57"/>
      <c r="K83" s="117"/>
      <c r="L83" s="77"/>
      <c r="M83" s="73"/>
      <c r="N83" s="73"/>
      <c r="O83" s="73"/>
      <c r="P83" s="73"/>
      <c r="Q83" s="73"/>
      <c r="R83" s="73"/>
      <c r="S83" s="73"/>
      <c r="T83" s="73"/>
    </row>
    <row r="84" spans="1:28" ht="20" customHeight="1" x14ac:dyDescent="0.15">
      <c r="A84" s="52" t="s">
        <v>332</v>
      </c>
      <c r="B84" s="53" t="s">
        <v>263</v>
      </c>
      <c r="C84" s="106" t="s">
        <v>492</v>
      </c>
      <c r="D84" s="148" t="s">
        <v>493</v>
      </c>
      <c r="E84" s="55"/>
      <c r="F84" s="60"/>
      <c r="G84" s="55" t="s">
        <v>23</v>
      </c>
      <c r="H84" s="57">
        <v>2</v>
      </c>
      <c r="I84" s="57">
        <f t="shared" si="15"/>
        <v>2</v>
      </c>
      <c r="J84" s="57"/>
      <c r="K84" s="117"/>
      <c r="L84" s="77"/>
      <c r="M84" s="73"/>
      <c r="N84" s="73"/>
      <c r="O84" s="73"/>
      <c r="P84" s="73"/>
      <c r="Q84" s="73"/>
      <c r="R84" s="73"/>
      <c r="S84" s="73"/>
      <c r="T84" s="73"/>
    </row>
    <row r="85" spans="1:28" ht="20" customHeight="1" x14ac:dyDescent="0.15">
      <c r="A85" s="52" t="s">
        <v>333</v>
      </c>
      <c r="B85" s="53" t="s">
        <v>264</v>
      </c>
      <c r="C85" s="145" t="s">
        <v>492</v>
      </c>
      <c r="D85" s="148" t="s">
        <v>493</v>
      </c>
      <c r="E85" s="55"/>
      <c r="F85" s="60"/>
      <c r="G85" s="55" t="s">
        <v>23</v>
      </c>
      <c r="H85" s="57">
        <v>2</v>
      </c>
      <c r="I85" s="57">
        <f t="shared" si="15"/>
        <v>2</v>
      </c>
      <c r="J85" s="57"/>
      <c r="K85" s="117"/>
      <c r="L85" s="77"/>
      <c r="M85" s="73"/>
      <c r="N85" s="73"/>
      <c r="O85" s="73"/>
      <c r="P85" s="73"/>
      <c r="Q85" s="73"/>
      <c r="R85" s="73"/>
      <c r="S85" s="73"/>
      <c r="T85" s="73"/>
      <c r="V85" s="1" t="s">
        <v>491</v>
      </c>
      <c r="W85" s="1" t="s">
        <v>488</v>
      </c>
      <c r="X85" s="1" t="s">
        <v>489</v>
      </c>
      <c r="Y85" s="1">
        <v>100</v>
      </c>
      <c r="AB85" s="1" t="s">
        <v>490</v>
      </c>
    </row>
    <row r="86" spans="1:28" ht="20" customHeight="1" x14ac:dyDescent="0.15">
      <c r="A86" s="52"/>
      <c r="B86" s="53"/>
      <c r="C86" s="145"/>
      <c r="D86" s="148"/>
      <c r="E86" s="55"/>
      <c r="F86" s="60"/>
      <c r="G86" s="55"/>
      <c r="H86" s="57"/>
      <c r="I86" s="57"/>
      <c r="J86" s="57"/>
      <c r="K86" s="116"/>
      <c r="L86" s="23"/>
      <c r="M86" s="24"/>
      <c r="N86" s="24"/>
      <c r="O86" s="24"/>
      <c r="P86" s="24"/>
      <c r="Q86" s="24"/>
      <c r="R86" s="24"/>
      <c r="S86" s="24"/>
      <c r="T86" s="24"/>
    </row>
    <row r="87" spans="1:28" ht="20" customHeight="1" x14ac:dyDescent="0.15">
      <c r="A87" s="52" t="s">
        <v>334</v>
      </c>
      <c r="B87" s="53" t="s">
        <v>35</v>
      </c>
      <c r="C87" s="145" t="s">
        <v>498</v>
      </c>
      <c r="D87" s="148" t="s">
        <v>497</v>
      </c>
      <c r="E87" s="55"/>
      <c r="F87" s="60"/>
      <c r="G87" s="55" t="s">
        <v>23</v>
      </c>
      <c r="H87" s="57">
        <v>1</v>
      </c>
      <c r="I87" s="57">
        <f t="shared" si="15"/>
        <v>1</v>
      </c>
      <c r="J87" s="57"/>
      <c r="K87" s="116"/>
      <c r="L87" s="23"/>
      <c r="M87" s="24"/>
      <c r="N87" s="24"/>
      <c r="O87" s="24"/>
      <c r="P87" s="24"/>
      <c r="Q87" s="24"/>
      <c r="R87" s="24"/>
      <c r="S87" s="24"/>
      <c r="T87" s="24"/>
    </row>
    <row r="88" spans="1:28" ht="20" customHeight="1" x14ac:dyDescent="0.15">
      <c r="A88" s="52"/>
      <c r="B88" s="44"/>
      <c r="C88" s="55"/>
      <c r="D88" s="56"/>
      <c r="E88" s="55"/>
      <c r="F88" s="60"/>
      <c r="G88" s="55"/>
      <c r="H88" s="58" t="s">
        <v>25</v>
      </c>
      <c r="I88" s="57">
        <f>SUBTOTAL(109,I82:I87)</f>
        <v>7</v>
      </c>
      <c r="J88" s="57"/>
      <c r="K88" s="118"/>
      <c r="L88" s="20"/>
    </row>
    <row r="89" spans="1:28" ht="20" customHeight="1" x14ac:dyDescent="0.15">
      <c r="A89" s="134" t="s">
        <v>336</v>
      </c>
      <c r="B89" s="112" t="s">
        <v>36</v>
      </c>
      <c r="C89" s="55"/>
      <c r="D89" s="56"/>
      <c r="E89" s="55"/>
      <c r="F89" s="60"/>
      <c r="G89" s="55"/>
      <c r="H89" s="57"/>
      <c r="I89" s="57"/>
      <c r="J89" s="57"/>
      <c r="K89" s="51"/>
      <c r="L89" s="22"/>
      <c r="M89" s="27"/>
      <c r="N89" s="27"/>
      <c r="O89" s="27"/>
      <c r="P89" s="27"/>
      <c r="Q89" s="27"/>
      <c r="R89" s="27"/>
      <c r="S89" s="27"/>
      <c r="T89" s="27"/>
    </row>
    <row r="90" spans="1:28" ht="20" customHeight="1" x14ac:dyDescent="0.15">
      <c r="A90" s="52" t="s">
        <v>338</v>
      </c>
      <c r="B90" s="53" t="s">
        <v>37</v>
      </c>
      <c r="C90" s="54" t="s">
        <v>38</v>
      </c>
      <c r="D90" s="56"/>
      <c r="E90" s="55"/>
      <c r="F90" s="60"/>
      <c r="G90" s="55">
        <v>1</v>
      </c>
      <c r="H90" s="57">
        <v>1</v>
      </c>
      <c r="I90" s="57">
        <f>G90*H90</f>
        <v>1</v>
      </c>
      <c r="J90" s="57"/>
      <c r="K90" s="51"/>
      <c r="L90" s="22"/>
      <c r="M90" s="27"/>
      <c r="N90" s="27"/>
      <c r="O90" s="27"/>
      <c r="P90" s="27"/>
      <c r="Q90" s="27"/>
      <c r="R90" s="27"/>
      <c r="S90" s="27"/>
      <c r="T90" s="27"/>
    </row>
    <row r="91" spans="1:28" ht="20" customHeight="1" thickBot="1" x14ac:dyDescent="0.2">
      <c r="A91" s="52" t="s">
        <v>339</v>
      </c>
      <c r="B91" s="102" t="s">
        <v>39</v>
      </c>
      <c r="C91" s="62" t="s">
        <v>133</v>
      </c>
      <c r="D91" s="56"/>
      <c r="E91" s="55"/>
      <c r="F91" s="60"/>
      <c r="G91" s="55">
        <v>2</v>
      </c>
      <c r="H91" s="57">
        <v>1</v>
      </c>
      <c r="I91" s="57">
        <f t="shared" ref="I91:I95" si="16">G91*H91</f>
        <v>2</v>
      </c>
      <c r="J91" s="57"/>
      <c r="K91" s="115"/>
      <c r="L91" s="25"/>
      <c r="M91" s="26"/>
      <c r="N91" s="26"/>
      <c r="O91" s="26"/>
      <c r="P91" s="26"/>
      <c r="Q91" s="26"/>
      <c r="R91" s="26"/>
      <c r="S91" s="26"/>
      <c r="T91" s="26"/>
    </row>
    <row r="92" spans="1:28" ht="20" customHeight="1" x14ac:dyDescent="0.15">
      <c r="A92" s="52" t="s">
        <v>340</v>
      </c>
      <c r="B92" s="102" t="s">
        <v>40</v>
      </c>
      <c r="C92" s="54" t="s">
        <v>145</v>
      </c>
      <c r="D92" s="56"/>
      <c r="E92" s="55"/>
      <c r="F92" s="60"/>
      <c r="G92" s="55">
        <v>1</v>
      </c>
      <c r="H92" s="57">
        <v>1</v>
      </c>
      <c r="I92" s="57">
        <f t="shared" si="16"/>
        <v>1</v>
      </c>
      <c r="J92" s="57"/>
      <c r="K92" s="116"/>
      <c r="L92" s="23"/>
      <c r="M92" s="24"/>
      <c r="N92" s="24"/>
      <c r="O92" s="24"/>
      <c r="P92" s="24"/>
      <c r="Q92" s="24"/>
      <c r="R92" s="24"/>
      <c r="S92" s="24"/>
      <c r="T92" s="24"/>
    </row>
    <row r="93" spans="1:28" s="21" customFormat="1" ht="20" customHeight="1" x14ac:dyDescent="0.15">
      <c r="A93" s="52" t="s">
        <v>341</v>
      </c>
      <c r="B93" s="103" t="s">
        <v>136</v>
      </c>
      <c r="C93" s="59" t="s">
        <v>137</v>
      </c>
      <c r="D93" s="56"/>
      <c r="E93" s="55"/>
      <c r="G93" s="55">
        <v>1</v>
      </c>
      <c r="H93" s="57">
        <v>1</v>
      </c>
      <c r="I93" s="57">
        <f t="shared" si="16"/>
        <v>1</v>
      </c>
      <c r="J93" s="57"/>
      <c r="K93" s="118"/>
      <c r="L93" s="20"/>
      <c r="U93" s="1"/>
      <c r="V93" s="1"/>
      <c r="W93" s="1"/>
      <c r="X93" s="1"/>
      <c r="Y93" s="1"/>
      <c r="Z93" s="1"/>
    </row>
    <row r="94" spans="1:28" s="21" customFormat="1" ht="20" customHeight="1" x14ac:dyDescent="0.15">
      <c r="A94" s="52" t="s">
        <v>342</v>
      </c>
      <c r="B94" s="102" t="s">
        <v>135</v>
      </c>
      <c r="C94" s="59" t="s">
        <v>134</v>
      </c>
      <c r="D94" s="56"/>
      <c r="E94" s="55"/>
      <c r="G94" s="55">
        <v>1</v>
      </c>
      <c r="H94" s="57">
        <v>1</v>
      </c>
      <c r="I94" s="57">
        <f t="shared" si="16"/>
        <v>1</v>
      </c>
      <c r="J94" s="57"/>
      <c r="K94" s="118"/>
      <c r="L94" s="20"/>
      <c r="U94" s="1"/>
      <c r="V94" s="1"/>
      <c r="W94" s="1"/>
      <c r="X94" s="1"/>
      <c r="Y94" s="1"/>
      <c r="Z94" s="1"/>
    </row>
    <row r="95" spans="1:28" s="21" customFormat="1" ht="20" customHeight="1" x14ac:dyDescent="0.2">
      <c r="A95" s="52" t="s">
        <v>343</v>
      </c>
      <c r="B95" s="102" t="s">
        <v>41</v>
      </c>
      <c r="C95" s="63" t="s">
        <v>138</v>
      </c>
      <c r="D95" s="56"/>
      <c r="E95" s="55"/>
      <c r="G95" s="55">
        <v>1</v>
      </c>
      <c r="H95" s="57">
        <v>1</v>
      </c>
      <c r="I95" s="57">
        <f t="shared" si="16"/>
        <v>1</v>
      </c>
      <c r="J95" s="57"/>
      <c r="K95" s="118"/>
      <c r="L95" s="20"/>
      <c r="U95" s="1"/>
      <c r="V95" s="1"/>
      <c r="W95" s="1"/>
      <c r="X95" s="1"/>
      <c r="Y95" s="1"/>
      <c r="Z95" s="1"/>
    </row>
    <row r="96" spans="1:28" s="21" customFormat="1" ht="20" customHeight="1" x14ac:dyDescent="0.15">
      <c r="A96" s="52" t="s">
        <v>344</v>
      </c>
      <c r="B96" s="53" t="s">
        <v>42</v>
      </c>
      <c r="C96" s="54" t="s">
        <v>148</v>
      </c>
      <c r="D96" s="148" t="s">
        <v>493</v>
      </c>
      <c r="E96" s="55"/>
      <c r="G96" s="55">
        <v>2</v>
      </c>
      <c r="H96" s="57">
        <v>1</v>
      </c>
      <c r="I96" s="57">
        <f t="shared" ref="I96:I103" si="17">G96*H96</f>
        <v>2</v>
      </c>
      <c r="J96" s="57"/>
      <c r="K96" s="51"/>
      <c r="L96" s="22"/>
      <c r="M96" s="27"/>
      <c r="N96" s="27"/>
      <c r="O96" s="27"/>
      <c r="P96" s="27"/>
      <c r="Q96" s="27"/>
      <c r="R96" s="27"/>
      <c r="S96" s="27"/>
      <c r="T96" s="27"/>
      <c r="U96" s="1"/>
      <c r="V96" s="1"/>
      <c r="W96" s="1"/>
      <c r="X96" s="1"/>
      <c r="Y96" s="1"/>
      <c r="Z96" s="1"/>
    </row>
    <row r="97" spans="1:26" s="21" customFormat="1" ht="20" customHeight="1" x14ac:dyDescent="0.15">
      <c r="A97" s="52" t="s">
        <v>345</v>
      </c>
      <c r="B97" s="53" t="s">
        <v>43</v>
      </c>
      <c r="C97" s="54" t="s">
        <v>188</v>
      </c>
      <c r="D97" s="106" t="s">
        <v>496</v>
      </c>
      <c r="E97" s="55"/>
      <c r="G97" s="55">
        <v>1</v>
      </c>
      <c r="H97" s="57">
        <v>1</v>
      </c>
      <c r="I97" s="57">
        <f t="shared" si="17"/>
        <v>1</v>
      </c>
      <c r="J97" s="57"/>
      <c r="K97" s="51"/>
      <c r="L97" s="22"/>
      <c r="M97" s="27"/>
      <c r="N97" s="27"/>
      <c r="O97" s="27"/>
      <c r="P97" s="27"/>
      <c r="Q97" s="27"/>
      <c r="R97" s="27"/>
      <c r="S97" s="27"/>
      <c r="T97" s="27"/>
      <c r="U97" s="1"/>
      <c r="V97" s="1"/>
      <c r="W97" s="1"/>
      <c r="X97" s="1"/>
      <c r="Y97" s="1"/>
      <c r="Z97" s="1"/>
    </row>
    <row r="98" spans="1:26" s="21" customFormat="1" ht="20" customHeight="1" x14ac:dyDescent="0.15">
      <c r="A98" s="52" t="s">
        <v>346</v>
      </c>
      <c r="B98" s="53" t="s">
        <v>44</v>
      </c>
      <c r="C98" s="54" t="s">
        <v>190</v>
      </c>
      <c r="D98" s="56"/>
      <c r="E98" s="55" t="s">
        <v>189</v>
      </c>
      <c r="G98" s="55">
        <v>4</v>
      </c>
      <c r="H98" s="57">
        <v>1</v>
      </c>
      <c r="I98" s="57">
        <f t="shared" si="17"/>
        <v>4</v>
      </c>
      <c r="J98" s="57"/>
      <c r="K98" s="51"/>
      <c r="L98" s="22"/>
      <c r="M98" s="27"/>
      <c r="N98" s="27"/>
      <c r="O98" s="27"/>
      <c r="P98" s="27"/>
      <c r="Q98" s="27"/>
      <c r="R98" s="27"/>
      <c r="S98" s="27"/>
      <c r="T98" s="27"/>
      <c r="U98" s="1"/>
      <c r="V98" s="1"/>
      <c r="W98" s="1"/>
      <c r="X98" s="1"/>
      <c r="Y98" s="1"/>
      <c r="Z98" s="1"/>
    </row>
    <row r="99" spans="1:26" s="21" customFormat="1" ht="20" customHeight="1" x14ac:dyDescent="0.15">
      <c r="A99" s="52" t="s">
        <v>347</v>
      </c>
      <c r="B99" s="53" t="s">
        <v>44</v>
      </c>
      <c r="C99" s="54" t="s">
        <v>335</v>
      </c>
      <c r="D99" s="56"/>
      <c r="E99" s="55"/>
      <c r="G99" s="55">
        <v>1</v>
      </c>
      <c r="H99" s="57">
        <v>1</v>
      </c>
      <c r="I99" s="57">
        <f t="shared" ref="I99" si="18">G99*H99</f>
        <v>1</v>
      </c>
      <c r="J99" s="57"/>
      <c r="K99" s="51"/>
      <c r="L99" s="22"/>
      <c r="M99" s="27"/>
      <c r="N99" s="27"/>
      <c r="O99" s="27"/>
      <c r="P99" s="27"/>
      <c r="Q99" s="27"/>
      <c r="R99" s="27"/>
      <c r="S99" s="27"/>
      <c r="T99" s="27"/>
      <c r="U99" s="1"/>
      <c r="V99" s="1"/>
      <c r="W99" s="1"/>
      <c r="X99" s="1"/>
      <c r="Y99" s="1"/>
      <c r="Z99" s="1"/>
    </row>
    <row r="100" spans="1:26" s="21" customFormat="1" ht="20" customHeight="1" x14ac:dyDescent="0.15">
      <c r="A100" s="52" t="s">
        <v>348</v>
      </c>
      <c r="B100" s="53" t="s">
        <v>45</v>
      </c>
      <c r="C100" s="54" t="s">
        <v>46</v>
      </c>
      <c r="D100" s="56"/>
      <c r="E100" s="55"/>
      <c r="G100" s="55">
        <v>2</v>
      </c>
      <c r="H100" s="57">
        <v>1</v>
      </c>
      <c r="I100" s="57">
        <f t="shared" si="17"/>
        <v>2</v>
      </c>
      <c r="J100" s="57"/>
      <c r="K100" s="51"/>
      <c r="L100" s="22"/>
      <c r="M100" s="27"/>
      <c r="N100" s="27"/>
      <c r="O100" s="27"/>
      <c r="P100" s="27"/>
      <c r="Q100" s="27"/>
      <c r="R100" s="27"/>
      <c r="S100" s="27"/>
      <c r="T100" s="27"/>
      <c r="U100" s="1"/>
      <c r="V100" s="1"/>
      <c r="W100" s="1"/>
      <c r="X100" s="1"/>
      <c r="Y100" s="1"/>
      <c r="Z100" s="1"/>
    </row>
    <row r="101" spans="1:26" s="21" customFormat="1" ht="20" customHeight="1" thickBot="1" x14ac:dyDescent="0.2">
      <c r="A101" s="52" t="s">
        <v>349</v>
      </c>
      <c r="B101" s="53" t="s">
        <v>47</v>
      </c>
      <c r="C101" s="54" t="s">
        <v>48</v>
      </c>
      <c r="D101" s="56"/>
      <c r="E101" s="55"/>
      <c r="G101" s="55">
        <v>2</v>
      </c>
      <c r="H101" s="57">
        <v>1</v>
      </c>
      <c r="I101" s="57">
        <f t="shared" si="17"/>
        <v>2</v>
      </c>
      <c r="J101" s="57"/>
      <c r="K101" s="115"/>
      <c r="L101" s="25"/>
      <c r="M101" s="26"/>
      <c r="N101" s="26"/>
      <c r="O101" s="26"/>
      <c r="P101" s="26"/>
      <c r="Q101" s="26"/>
      <c r="R101" s="26"/>
      <c r="S101" s="26"/>
      <c r="T101" s="26"/>
      <c r="U101" s="1"/>
      <c r="V101" s="1"/>
      <c r="W101" s="1"/>
      <c r="X101" s="1"/>
      <c r="Y101" s="1"/>
      <c r="Z101" s="1"/>
    </row>
    <row r="102" spans="1:26" s="21" customFormat="1" ht="20" customHeight="1" x14ac:dyDescent="0.15">
      <c r="A102" s="52" t="s">
        <v>350</v>
      </c>
      <c r="B102" s="53" t="s">
        <v>153</v>
      </c>
      <c r="C102" s="136" t="s">
        <v>154</v>
      </c>
      <c r="D102" s="56"/>
      <c r="E102" s="55"/>
      <c r="G102" s="55">
        <v>1</v>
      </c>
      <c r="H102" s="57">
        <v>1</v>
      </c>
      <c r="I102" s="57">
        <f t="shared" si="17"/>
        <v>1</v>
      </c>
      <c r="J102" s="57"/>
      <c r="K102" s="117"/>
      <c r="L102" s="77"/>
      <c r="M102" s="73"/>
      <c r="N102" s="73"/>
      <c r="O102" s="73"/>
      <c r="P102" s="73"/>
      <c r="Q102" s="73"/>
      <c r="R102" s="73"/>
      <c r="S102" s="73"/>
      <c r="T102" s="73"/>
      <c r="U102" s="1"/>
      <c r="V102" s="1"/>
      <c r="W102" s="1"/>
      <c r="X102" s="1"/>
      <c r="Y102" s="1"/>
      <c r="Z102" s="1"/>
    </row>
    <row r="103" spans="1:26" s="21" customFormat="1" ht="20" customHeight="1" x14ac:dyDescent="0.15">
      <c r="A103" s="52" t="s">
        <v>351</v>
      </c>
      <c r="B103" s="41" t="s">
        <v>49</v>
      </c>
      <c r="C103" s="54"/>
      <c r="D103" s="56"/>
      <c r="E103" s="55"/>
      <c r="G103" s="55">
        <v>48</v>
      </c>
      <c r="H103" s="57">
        <v>1</v>
      </c>
      <c r="I103" s="57">
        <f t="shared" si="17"/>
        <v>48</v>
      </c>
      <c r="J103" s="57"/>
      <c r="K103" s="116"/>
      <c r="L103" s="23"/>
      <c r="M103" s="24"/>
      <c r="N103" s="24"/>
      <c r="O103" s="24"/>
      <c r="P103" s="24"/>
      <c r="Q103" s="24"/>
      <c r="R103" s="24"/>
      <c r="S103" s="24"/>
      <c r="T103" s="24"/>
      <c r="U103" s="1"/>
      <c r="V103" s="1"/>
      <c r="W103" s="1"/>
      <c r="X103" s="1"/>
      <c r="Y103" s="1"/>
      <c r="Z103" s="1"/>
    </row>
    <row r="104" spans="1:26" s="21" customFormat="1" ht="20" customHeight="1" x14ac:dyDescent="0.15">
      <c r="A104" s="52"/>
      <c r="B104" s="53"/>
      <c r="C104" s="55"/>
      <c r="D104" s="56"/>
      <c r="E104" s="55"/>
      <c r="G104" s="55"/>
      <c r="H104" s="58" t="s">
        <v>25</v>
      </c>
      <c r="I104" s="57">
        <f>SUBTOTAL(109,I90:I103)</f>
        <v>68</v>
      </c>
      <c r="J104" s="57"/>
      <c r="K104" s="118"/>
      <c r="L104" s="20"/>
      <c r="U104" s="1"/>
      <c r="V104" s="1"/>
      <c r="W104" s="1"/>
      <c r="X104" s="1"/>
      <c r="Y104" s="1"/>
      <c r="Z104" s="1"/>
    </row>
    <row r="105" spans="1:26" s="21" customFormat="1" ht="20" customHeight="1" x14ac:dyDescent="0.15">
      <c r="A105" s="134" t="s">
        <v>337</v>
      </c>
      <c r="B105" s="137" t="s">
        <v>50</v>
      </c>
      <c r="C105" s="55"/>
      <c r="D105" s="56"/>
      <c r="E105" s="55"/>
      <c r="G105" s="55"/>
      <c r="H105" s="57"/>
      <c r="I105" s="57"/>
      <c r="J105" s="57"/>
      <c r="K105" s="118"/>
      <c r="L105" s="20"/>
      <c r="U105" s="1"/>
      <c r="V105" s="1"/>
      <c r="W105" s="1"/>
      <c r="X105" s="1"/>
      <c r="Y105" s="1"/>
      <c r="Z105" s="1"/>
    </row>
    <row r="106" spans="1:26" s="21" customFormat="1" ht="20" customHeight="1" x14ac:dyDescent="0.15">
      <c r="A106" s="52" t="s">
        <v>352</v>
      </c>
      <c r="B106" s="53" t="s">
        <v>51</v>
      </c>
      <c r="C106" s="54" t="s">
        <v>240</v>
      </c>
      <c r="D106" s="55" t="s">
        <v>52</v>
      </c>
      <c r="E106" s="55"/>
      <c r="F106" s="21">
        <v>2</v>
      </c>
      <c r="G106" s="55">
        <v>6</v>
      </c>
      <c r="H106" s="57">
        <v>1</v>
      </c>
      <c r="I106" s="57">
        <f t="shared" ref="I106:I108" si="19">G106*H106</f>
        <v>6</v>
      </c>
      <c r="J106" s="57"/>
      <c r="K106" s="118"/>
      <c r="L106" s="20"/>
      <c r="U106" s="1"/>
      <c r="V106" s="1"/>
      <c r="W106" s="1"/>
      <c r="X106" s="1"/>
      <c r="Y106" s="1"/>
      <c r="Z106" s="1"/>
    </row>
    <row r="107" spans="1:26" s="21" customFormat="1" ht="20" customHeight="1" x14ac:dyDescent="0.15">
      <c r="A107" s="52" t="s">
        <v>353</v>
      </c>
      <c r="B107" s="53" t="s">
        <v>513</v>
      </c>
      <c r="C107" s="54" t="s">
        <v>241</v>
      </c>
      <c r="D107" s="55" t="s">
        <v>53</v>
      </c>
      <c r="E107" s="55"/>
      <c r="G107" s="55">
        <v>8</v>
      </c>
      <c r="H107" s="57">
        <v>1</v>
      </c>
      <c r="I107" s="57">
        <f t="shared" si="19"/>
        <v>8</v>
      </c>
      <c r="J107" s="57"/>
      <c r="K107" s="118"/>
      <c r="L107" s="20"/>
      <c r="U107" s="1"/>
      <c r="V107" s="1"/>
      <c r="W107" s="1"/>
      <c r="X107" s="1"/>
      <c r="Y107" s="1"/>
      <c r="Z107" s="1"/>
    </row>
    <row r="108" spans="1:26" s="21" customFormat="1" ht="20" customHeight="1" x14ac:dyDescent="0.15">
      <c r="A108" s="52" t="s">
        <v>354</v>
      </c>
      <c r="B108" s="53" t="s">
        <v>514</v>
      </c>
      <c r="C108" s="54" t="s">
        <v>242</v>
      </c>
      <c r="D108" s="55" t="s">
        <v>54</v>
      </c>
      <c r="E108" s="55"/>
      <c r="G108" s="55">
        <v>12</v>
      </c>
      <c r="H108" s="57">
        <v>1</v>
      </c>
      <c r="I108" s="57">
        <f t="shared" si="19"/>
        <v>12</v>
      </c>
      <c r="J108" s="57"/>
      <c r="K108" s="118"/>
      <c r="L108" s="20"/>
      <c r="U108" s="1"/>
      <c r="V108" s="1"/>
      <c r="W108" s="1"/>
      <c r="X108" s="1"/>
      <c r="Y108" s="1"/>
      <c r="Z108" s="1"/>
    </row>
    <row r="109" spans="1:26" s="21" customFormat="1" ht="20" customHeight="1" x14ac:dyDescent="0.15">
      <c r="A109" s="52"/>
      <c r="B109" s="53"/>
      <c r="C109" s="55"/>
      <c r="D109" s="56"/>
      <c r="E109" s="55"/>
      <c r="G109" s="55"/>
      <c r="H109" s="58" t="s">
        <v>25</v>
      </c>
      <c r="I109" s="57">
        <f>SUBTOTAL(109,I106:I108)</f>
        <v>26</v>
      </c>
      <c r="J109" s="57"/>
      <c r="K109" s="118"/>
      <c r="L109" s="20"/>
      <c r="U109" s="1"/>
      <c r="V109" s="1"/>
      <c r="W109" s="1"/>
      <c r="X109" s="1"/>
      <c r="Y109" s="1"/>
      <c r="Z109" s="1"/>
    </row>
    <row r="110" spans="1:26" s="21" customFormat="1" ht="20" customHeight="1" x14ac:dyDescent="0.15">
      <c r="A110" s="134" t="s">
        <v>355</v>
      </c>
      <c r="B110" s="137" t="s">
        <v>55</v>
      </c>
      <c r="C110" s="55"/>
      <c r="D110" s="56"/>
      <c r="E110" s="55"/>
      <c r="G110" s="55"/>
      <c r="H110" s="57"/>
      <c r="I110" s="57"/>
      <c r="J110" s="57"/>
      <c r="K110" s="118"/>
      <c r="L110" s="20"/>
      <c r="U110" s="1"/>
      <c r="V110" s="1"/>
      <c r="W110" s="1"/>
      <c r="X110" s="1"/>
      <c r="Y110" s="1"/>
      <c r="Z110" s="1"/>
    </row>
    <row r="111" spans="1:26" s="21" customFormat="1" ht="20" customHeight="1" x14ac:dyDescent="0.15">
      <c r="A111" s="61" t="s">
        <v>356</v>
      </c>
      <c r="B111" s="53" t="s">
        <v>56</v>
      </c>
      <c r="C111" s="41" t="s">
        <v>57</v>
      </c>
      <c r="D111" s="56"/>
      <c r="E111" s="55"/>
      <c r="G111" s="55">
        <v>12</v>
      </c>
      <c r="H111" s="57">
        <v>1</v>
      </c>
      <c r="I111" s="57">
        <f>G111*H111</f>
        <v>12</v>
      </c>
      <c r="J111" s="57"/>
      <c r="K111" s="118"/>
      <c r="L111" s="20"/>
      <c r="U111" s="1"/>
      <c r="V111" s="1"/>
      <c r="W111" s="1"/>
      <c r="X111" s="1"/>
      <c r="Y111" s="1"/>
      <c r="Z111" s="1"/>
    </row>
    <row r="112" spans="1:26" s="21" customFormat="1" ht="20" customHeight="1" x14ac:dyDescent="0.15">
      <c r="A112" s="61" t="s">
        <v>357</v>
      </c>
      <c r="B112" s="65"/>
      <c r="C112" s="41" t="s">
        <v>58</v>
      </c>
      <c r="D112" s="56"/>
      <c r="E112" s="55"/>
      <c r="G112" s="55">
        <v>16</v>
      </c>
      <c r="H112" s="57">
        <v>1</v>
      </c>
      <c r="I112" s="57">
        <f t="shared" ref="I112:I133" si="20">G112*H112</f>
        <v>16</v>
      </c>
      <c r="J112" s="57"/>
      <c r="K112" s="118"/>
      <c r="L112" s="20"/>
      <c r="U112" s="1"/>
      <c r="V112" s="1"/>
      <c r="W112" s="1"/>
      <c r="X112" s="1"/>
      <c r="Y112" s="1"/>
      <c r="Z112" s="1"/>
    </row>
    <row r="113" spans="1:26" s="21" customFormat="1" ht="20" customHeight="1" x14ac:dyDescent="0.15">
      <c r="A113" s="61" t="s">
        <v>358</v>
      </c>
      <c r="B113" s="65"/>
      <c r="C113" s="41" t="s">
        <v>59</v>
      </c>
      <c r="D113" s="56"/>
      <c r="E113" s="55"/>
      <c r="G113" s="55">
        <v>8</v>
      </c>
      <c r="H113" s="57">
        <v>1</v>
      </c>
      <c r="I113" s="57">
        <f t="shared" si="20"/>
        <v>8</v>
      </c>
      <c r="J113" s="57"/>
      <c r="K113" s="118"/>
      <c r="L113" s="20"/>
      <c r="U113" s="1"/>
      <c r="V113" s="1"/>
      <c r="W113" s="1"/>
      <c r="X113" s="1"/>
      <c r="Y113" s="1"/>
      <c r="Z113" s="1"/>
    </row>
    <row r="114" spans="1:26" s="21" customFormat="1" ht="20" customHeight="1" x14ac:dyDescent="0.15">
      <c r="A114" s="61" t="s">
        <v>359</v>
      </c>
      <c r="B114" s="53"/>
      <c r="C114" s="44" t="s">
        <v>60</v>
      </c>
      <c r="D114" s="56"/>
      <c r="E114" s="55"/>
      <c r="G114" s="55">
        <v>2</v>
      </c>
      <c r="H114" s="57">
        <v>1</v>
      </c>
      <c r="I114" s="57">
        <f t="shared" si="20"/>
        <v>2</v>
      </c>
      <c r="J114" s="57"/>
      <c r="K114" s="118"/>
      <c r="L114" s="20"/>
      <c r="U114" s="1"/>
      <c r="V114" s="1"/>
      <c r="W114" s="1"/>
      <c r="X114" s="1"/>
      <c r="Y114" s="1"/>
      <c r="Z114" s="1"/>
    </row>
    <row r="115" spans="1:26" s="21" customFormat="1" ht="20" customHeight="1" x14ac:dyDescent="0.15">
      <c r="A115" s="61" t="s">
        <v>360</v>
      </c>
      <c r="B115" s="53"/>
      <c r="C115" s="41" t="s">
        <v>139</v>
      </c>
      <c r="D115" s="56"/>
      <c r="E115" s="55"/>
      <c r="G115" s="55">
        <v>28</v>
      </c>
      <c r="H115" s="57">
        <v>1</v>
      </c>
      <c r="I115" s="57">
        <f t="shared" si="20"/>
        <v>28</v>
      </c>
      <c r="J115" s="57"/>
      <c r="K115" s="118"/>
      <c r="L115" s="20"/>
      <c r="U115" s="1"/>
      <c r="V115" s="1"/>
      <c r="W115" s="1"/>
      <c r="X115" s="1"/>
      <c r="Y115" s="1"/>
      <c r="Z115" s="1"/>
    </row>
    <row r="116" spans="1:26" s="21" customFormat="1" ht="20" customHeight="1" x14ac:dyDescent="0.15">
      <c r="A116" s="61" t="s">
        <v>361</v>
      </c>
      <c r="B116" s="53"/>
      <c r="C116" s="41" t="s">
        <v>61</v>
      </c>
      <c r="D116" s="56"/>
      <c r="E116" s="55"/>
      <c r="G116" s="55">
        <v>36</v>
      </c>
      <c r="H116" s="57">
        <v>1</v>
      </c>
      <c r="I116" s="57">
        <f t="shared" si="20"/>
        <v>36</v>
      </c>
      <c r="J116" s="57"/>
      <c r="K116" s="118"/>
      <c r="L116" s="20"/>
      <c r="U116" s="1"/>
      <c r="V116" s="1"/>
      <c r="W116" s="1"/>
      <c r="X116" s="1"/>
      <c r="Y116" s="1"/>
      <c r="Z116" s="1"/>
    </row>
    <row r="117" spans="1:26" s="109" customFormat="1" ht="20" customHeight="1" x14ac:dyDescent="0.15">
      <c r="A117" s="61" t="s">
        <v>362</v>
      </c>
      <c r="B117" s="107"/>
      <c r="C117" s="60" t="s">
        <v>515</v>
      </c>
      <c r="D117" s="108" t="s">
        <v>62</v>
      </c>
      <c r="E117" s="55"/>
      <c r="G117" s="55">
        <v>28</v>
      </c>
      <c r="H117" s="57">
        <v>1</v>
      </c>
      <c r="I117" s="57">
        <f t="shared" si="20"/>
        <v>28</v>
      </c>
      <c r="J117" s="57"/>
      <c r="K117" s="120"/>
      <c r="L117" s="110"/>
      <c r="U117" s="16"/>
      <c r="V117" s="16"/>
      <c r="W117" s="16"/>
      <c r="X117" s="16"/>
      <c r="Y117" s="16"/>
      <c r="Z117" s="16"/>
    </row>
    <row r="118" spans="1:26" s="21" customFormat="1" ht="20" customHeight="1" x14ac:dyDescent="0.15">
      <c r="A118" s="61" t="s">
        <v>363</v>
      </c>
      <c r="B118" s="53" t="s">
        <v>63</v>
      </c>
      <c r="C118" s="42" t="s">
        <v>64</v>
      </c>
      <c r="D118" s="56"/>
      <c r="E118" s="55"/>
      <c r="G118" s="55">
        <v>5</v>
      </c>
      <c r="H118" s="57">
        <v>1</v>
      </c>
      <c r="I118" s="57">
        <f t="shared" si="20"/>
        <v>5</v>
      </c>
      <c r="J118" s="57"/>
      <c r="K118" s="118"/>
      <c r="L118" s="20"/>
      <c r="U118" s="1"/>
      <c r="V118" s="1"/>
      <c r="W118" s="1"/>
      <c r="X118" s="1"/>
      <c r="Y118" s="1"/>
      <c r="Z118" s="1"/>
    </row>
    <row r="119" spans="1:26" s="21" customFormat="1" ht="20" customHeight="1" x14ac:dyDescent="0.15">
      <c r="A119" s="61" t="s">
        <v>364</v>
      </c>
      <c r="B119" s="53"/>
      <c r="C119" s="42" t="s">
        <v>65</v>
      </c>
      <c r="D119" s="56"/>
      <c r="E119" s="55"/>
      <c r="G119" s="55">
        <v>5</v>
      </c>
      <c r="H119" s="57">
        <v>1</v>
      </c>
      <c r="I119" s="57">
        <f t="shared" si="20"/>
        <v>5</v>
      </c>
      <c r="J119" s="57"/>
      <c r="K119" s="118"/>
      <c r="L119" s="20"/>
      <c r="U119" s="1"/>
      <c r="V119" s="1"/>
      <c r="W119" s="1"/>
      <c r="X119" s="1"/>
      <c r="Y119" s="1"/>
      <c r="Z119" s="1"/>
    </row>
    <row r="120" spans="1:26" s="21" customFormat="1" ht="20" customHeight="1" x14ac:dyDescent="0.15">
      <c r="A120" s="61" t="s">
        <v>365</v>
      </c>
      <c r="B120" s="53"/>
      <c r="C120" s="42" t="s">
        <v>66</v>
      </c>
      <c r="D120" s="56"/>
      <c r="E120" s="55"/>
      <c r="G120" s="55">
        <v>10</v>
      </c>
      <c r="H120" s="57">
        <v>1</v>
      </c>
      <c r="I120" s="57">
        <f t="shared" si="20"/>
        <v>10</v>
      </c>
      <c r="J120" s="57"/>
      <c r="K120" s="118"/>
      <c r="L120" s="20"/>
      <c r="U120" s="1"/>
      <c r="V120" s="1"/>
      <c r="W120" s="1"/>
      <c r="X120" s="1"/>
      <c r="Y120" s="1"/>
      <c r="Z120" s="1"/>
    </row>
    <row r="121" spans="1:26" s="21" customFormat="1" ht="20" customHeight="1" x14ac:dyDescent="0.15">
      <c r="A121" s="61" t="s">
        <v>366</v>
      </c>
      <c r="B121" s="53"/>
      <c r="C121" s="42" t="s">
        <v>67</v>
      </c>
      <c r="D121" s="56"/>
      <c r="E121" s="55"/>
      <c r="G121" s="55">
        <v>5</v>
      </c>
      <c r="H121" s="57">
        <v>1</v>
      </c>
      <c r="I121" s="57">
        <f t="shared" si="20"/>
        <v>5</v>
      </c>
      <c r="J121" s="57"/>
      <c r="K121" s="118"/>
      <c r="L121" s="20"/>
      <c r="U121" s="1"/>
      <c r="V121" s="1"/>
      <c r="W121" s="1"/>
      <c r="X121" s="1"/>
      <c r="Y121" s="1"/>
      <c r="Z121" s="1"/>
    </row>
    <row r="122" spans="1:26" s="21" customFormat="1" ht="20" customHeight="1" x14ac:dyDescent="0.15">
      <c r="A122" s="61" t="s">
        <v>367</v>
      </c>
      <c r="B122" s="53"/>
      <c r="C122" s="42" t="s">
        <v>68</v>
      </c>
      <c r="D122" s="56"/>
      <c r="E122" s="55"/>
      <c r="G122" s="55">
        <v>2</v>
      </c>
      <c r="H122" s="57">
        <v>1</v>
      </c>
      <c r="I122" s="57">
        <f t="shared" si="20"/>
        <v>2</v>
      </c>
      <c r="J122" s="57"/>
      <c r="K122" s="118"/>
      <c r="L122" s="20"/>
      <c r="U122" s="1"/>
      <c r="V122" s="1"/>
      <c r="W122" s="1"/>
      <c r="X122" s="1"/>
      <c r="Y122" s="1"/>
      <c r="Z122" s="1"/>
    </row>
    <row r="123" spans="1:26" s="21" customFormat="1" ht="20" customHeight="1" x14ac:dyDescent="0.15">
      <c r="A123" s="61" t="s">
        <v>368</v>
      </c>
      <c r="B123" s="53"/>
      <c r="C123" s="42" t="s">
        <v>69</v>
      </c>
      <c r="D123" s="56"/>
      <c r="E123" s="55"/>
      <c r="G123" s="55">
        <v>2</v>
      </c>
      <c r="H123" s="57">
        <v>1</v>
      </c>
      <c r="I123" s="57">
        <f t="shared" si="20"/>
        <v>2</v>
      </c>
      <c r="J123" s="57"/>
      <c r="K123" s="118"/>
      <c r="L123" s="20"/>
      <c r="U123" s="1"/>
      <c r="V123" s="1"/>
      <c r="W123" s="1"/>
      <c r="X123" s="1"/>
      <c r="Y123" s="1"/>
      <c r="Z123" s="1"/>
    </row>
    <row r="124" spans="1:26" s="21" customFormat="1" ht="20" customHeight="1" x14ac:dyDescent="0.15">
      <c r="A124" s="61" t="s">
        <v>369</v>
      </c>
      <c r="B124" s="53"/>
      <c r="C124" s="42" t="s">
        <v>70</v>
      </c>
      <c r="D124" s="56"/>
      <c r="E124" s="55"/>
      <c r="G124" s="55">
        <v>1</v>
      </c>
      <c r="H124" s="57">
        <v>1</v>
      </c>
      <c r="I124" s="57">
        <f t="shared" si="20"/>
        <v>1</v>
      </c>
      <c r="J124" s="57"/>
      <c r="K124" s="118"/>
      <c r="L124" s="20"/>
      <c r="U124" s="1"/>
      <c r="V124" s="1"/>
      <c r="W124" s="1"/>
      <c r="X124" s="1"/>
      <c r="Y124" s="1"/>
      <c r="Z124" s="1"/>
    </row>
    <row r="125" spans="1:26" s="21" customFormat="1" ht="20" customHeight="1" x14ac:dyDescent="0.15">
      <c r="A125" s="61" t="s">
        <v>370</v>
      </c>
      <c r="B125" s="53"/>
      <c r="C125" s="42" t="s">
        <v>71</v>
      </c>
      <c r="D125" s="56"/>
      <c r="E125" s="55"/>
      <c r="G125" s="55">
        <v>2</v>
      </c>
      <c r="H125" s="57">
        <v>1</v>
      </c>
      <c r="I125" s="57">
        <f t="shared" si="20"/>
        <v>2</v>
      </c>
      <c r="J125" s="57"/>
      <c r="K125" s="118"/>
      <c r="L125" s="20"/>
      <c r="U125" s="1"/>
      <c r="V125" s="1"/>
      <c r="W125" s="1"/>
      <c r="X125" s="1"/>
      <c r="Y125" s="1"/>
      <c r="Z125" s="1"/>
    </row>
    <row r="126" spans="1:26" s="21" customFormat="1" ht="20" customHeight="1" x14ac:dyDescent="0.15">
      <c r="A126" s="61" t="s">
        <v>371</v>
      </c>
      <c r="B126" s="53"/>
      <c r="C126" s="42" t="s">
        <v>72</v>
      </c>
      <c r="D126" s="56"/>
      <c r="E126" s="55"/>
      <c r="G126" s="55">
        <v>1</v>
      </c>
      <c r="H126" s="57">
        <v>1</v>
      </c>
      <c r="I126" s="57">
        <f t="shared" si="20"/>
        <v>1</v>
      </c>
      <c r="J126" s="57"/>
      <c r="K126" s="118"/>
      <c r="L126" s="20"/>
      <c r="U126" s="1"/>
      <c r="V126" s="1"/>
      <c r="W126" s="1"/>
      <c r="X126" s="1"/>
      <c r="Y126" s="1"/>
      <c r="Z126" s="1"/>
    </row>
    <row r="127" spans="1:26" s="21" customFormat="1" ht="20" customHeight="1" x14ac:dyDescent="0.15">
      <c r="A127" s="61" t="s">
        <v>372</v>
      </c>
      <c r="B127" s="53"/>
      <c r="C127" s="42" t="s">
        <v>73</v>
      </c>
      <c r="D127" s="56"/>
      <c r="E127" s="55"/>
      <c r="G127" s="55">
        <v>5</v>
      </c>
      <c r="H127" s="57">
        <v>1</v>
      </c>
      <c r="I127" s="57">
        <f t="shared" si="20"/>
        <v>5</v>
      </c>
      <c r="J127" s="57"/>
      <c r="K127" s="118"/>
      <c r="L127" s="20"/>
      <c r="U127" s="1"/>
      <c r="V127" s="1"/>
      <c r="W127" s="1"/>
      <c r="X127" s="1"/>
      <c r="Y127" s="1"/>
      <c r="Z127" s="1"/>
    </row>
    <row r="128" spans="1:26" s="21" customFormat="1" ht="20" customHeight="1" x14ac:dyDescent="0.15">
      <c r="A128" s="61" t="s">
        <v>373</v>
      </c>
      <c r="B128" s="53"/>
      <c r="C128" s="42" t="s">
        <v>74</v>
      </c>
      <c r="D128" s="56"/>
      <c r="E128" s="55"/>
      <c r="G128" s="55">
        <v>2</v>
      </c>
      <c r="H128" s="57">
        <v>1</v>
      </c>
      <c r="I128" s="57">
        <f t="shared" si="20"/>
        <v>2</v>
      </c>
      <c r="J128" s="57"/>
      <c r="K128" s="118"/>
      <c r="L128" s="20"/>
      <c r="U128" s="1"/>
      <c r="V128" s="1"/>
      <c r="W128" s="1"/>
      <c r="X128" s="1"/>
      <c r="Y128" s="1"/>
      <c r="Z128" s="1"/>
    </row>
    <row r="129" spans="1:26" s="21" customFormat="1" ht="20" customHeight="1" x14ac:dyDescent="0.15">
      <c r="A129" s="61" t="s">
        <v>374</v>
      </c>
      <c r="B129" s="53"/>
      <c r="C129" s="47" t="s">
        <v>75</v>
      </c>
      <c r="D129" s="56"/>
      <c r="E129" s="55"/>
      <c r="G129" s="55">
        <v>2</v>
      </c>
      <c r="H129" s="57">
        <v>1</v>
      </c>
      <c r="I129" s="57">
        <f t="shared" si="20"/>
        <v>2</v>
      </c>
      <c r="J129" s="57"/>
      <c r="K129" s="118"/>
      <c r="L129" s="20"/>
      <c r="U129" s="1"/>
      <c r="V129" s="1"/>
      <c r="W129" s="1"/>
      <c r="X129" s="1"/>
      <c r="Y129" s="1"/>
      <c r="Z129" s="1"/>
    </row>
    <row r="130" spans="1:26" s="21" customFormat="1" ht="20" customHeight="1" x14ac:dyDescent="0.15">
      <c r="A130" s="61" t="s">
        <v>375</v>
      </c>
      <c r="B130" s="53"/>
      <c r="C130" s="47" t="s">
        <v>76</v>
      </c>
      <c r="D130" s="56"/>
      <c r="E130" s="55"/>
      <c r="G130" s="55">
        <v>5</v>
      </c>
      <c r="H130" s="57">
        <v>1</v>
      </c>
      <c r="I130" s="57">
        <f t="shared" si="20"/>
        <v>5</v>
      </c>
      <c r="J130" s="57"/>
      <c r="K130" s="118"/>
      <c r="L130" s="20"/>
      <c r="U130" s="1"/>
      <c r="V130" s="1"/>
      <c r="W130" s="1"/>
      <c r="X130" s="1"/>
      <c r="Y130" s="1"/>
      <c r="Z130" s="1"/>
    </row>
    <row r="131" spans="1:26" s="21" customFormat="1" ht="20" customHeight="1" x14ac:dyDescent="0.15">
      <c r="A131" s="61" t="s">
        <v>376</v>
      </c>
      <c r="B131" s="53"/>
      <c r="C131" s="47" t="s">
        <v>77</v>
      </c>
      <c r="D131" s="56"/>
      <c r="E131" s="55"/>
      <c r="G131" s="55">
        <v>20</v>
      </c>
      <c r="H131" s="57">
        <v>1</v>
      </c>
      <c r="I131" s="57">
        <f t="shared" si="20"/>
        <v>20</v>
      </c>
      <c r="J131" s="57"/>
      <c r="K131" s="118"/>
      <c r="L131" s="20"/>
      <c r="U131" s="1"/>
      <c r="V131" s="1"/>
      <c r="W131" s="1"/>
      <c r="X131" s="1"/>
      <c r="Y131" s="1"/>
      <c r="Z131" s="1"/>
    </row>
    <row r="132" spans="1:26" s="21" customFormat="1" ht="20" customHeight="1" x14ac:dyDescent="0.15">
      <c r="A132" s="61" t="s">
        <v>377</v>
      </c>
      <c r="B132" s="59"/>
      <c r="C132" s="47" t="s">
        <v>78</v>
      </c>
      <c r="D132" s="56"/>
      <c r="E132" s="55"/>
      <c r="G132" s="55">
        <v>10</v>
      </c>
      <c r="H132" s="57">
        <v>1</v>
      </c>
      <c r="I132" s="57">
        <f t="shared" si="20"/>
        <v>10</v>
      </c>
      <c r="J132" s="57"/>
      <c r="K132" s="118"/>
      <c r="L132" s="20"/>
      <c r="U132" s="1"/>
      <c r="V132" s="1"/>
      <c r="W132" s="1"/>
      <c r="X132" s="1"/>
      <c r="Y132" s="1"/>
      <c r="Z132" s="1"/>
    </row>
    <row r="133" spans="1:26" s="21" customFormat="1" ht="20" customHeight="1" x14ac:dyDescent="0.2">
      <c r="A133" s="61" t="s">
        <v>378</v>
      </c>
      <c r="B133" s="60" t="s">
        <v>140</v>
      </c>
      <c r="C133" s="66" t="s">
        <v>146</v>
      </c>
      <c r="D133" s="56"/>
      <c r="E133" s="55"/>
      <c r="G133" s="55">
        <v>1</v>
      </c>
      <c r="H133" s="57">
        <v>1</v>
      </c>
      <c r="I133" s="57">
        <f t="shared" si="20"/>
        <v>1</v>
      </c>
      <c r="J133" s="57"/>
      <c r="K133" s="118"/>
      <c r="L133" s="20"/>
      <c r="U133" s="1"/>
      <c r="V133" s="1"/>
      <c r="W133" s="1"/>
      <c r="X133" s="1"/>
      <c r="Y133" s="1"/>
      <c r="Z133" s="1"/>
    </row>
    <row r="134" spans="1:26" s="21" customFormat="1" ht="20" customHeight="1" x14ac:dyDescent="0.15">
      <c r="A134" s="52"/>
      <c r="B134" s="53"/>
      <c r="C134" s="55"/>
      <c r="D134" s="56"/>
      <c r="E134" s="55"/>
      <c r="G134" s="55"/>
      <c r="H134" s="58" t="s">
        <v>25</v>
      </c>
      <c r="I134" s="57">
        <f>SUBTOTAL(109,I111:I133)</f>
        <v>208</v>
      </c>
      <c r="J134" s="57"/>
      <c r="K134" s="118"/>
      <c r="L134" s="20"/>
      <c r="U134" s="1"/>
      <c r="V134" s="1"/>
      <c r="W134" s="1"/>
      <c r="X134" s="1"/>
      <c r="Y134" s="1"/>
      <c r="Z134" s="1"/>
    </row>
    <row r="135" spans="1:26" s="21" customFormat="1" ht="20" customHeight="1" x14ac:dyDescent="0.15">
      <c r="A135" s="134" t="s">
        <v>379</v>
      </c>
      <c r="B135" s="137" t="s">
        <v>516</v>
      </c>
      <c r="C135" s="55"/>
      <c r="D135" s="56"/>
      <c r="E135" s="55"/>
      <c r="G135" s="55"/>
      <c r="H135" s="57"/>
      <c r="I135" s="57"/>
      <c r="J135" s="57"/>
      <c r="K135" s="118"/>
      <c r="L135" s="20"/>
      <c r="U135" s="1"/>
      <c r="V135" s="1"/>
      <c r="W135" s="1"/>
      <c r="X135" s="1"/>
      <c r="Y135" s="1"/>
      <c r="Z135" s="1"/>
    </row>
    <row r="136" spans="1:26" s="21" customFormat="1" ht="20" customHeight="1" x14ac:dyDescent="0.15">
      <c r="A136" s="52" t="s">
        <v>380</v>
      </c>
      <c r="B136" s="53" t="s">
        <v>192</v>
      </c>
      <c r="C136" s="56" t="s">
        <v>517</v>
      </c>
      <c r="D136" s="148" t="s">
        <v>493</v>
      </c>
      <c r="E136" s="55"/>
      <c r="G136" s="55">
        <v>1</v>
      </c>
      <c r="H136" s="57">
        <v>1</v>
      </c>
      <c r="I136" s="57">
        <f t="shared" ref="I136:I138" si="21">G136*H136</f>
        <v>1</v>
      </c>
      <c r="J136" s="57"/>
      <c r="K136" s="118"/>
      <c r="L136" s="20"/>
      <c r="U136" s="1"/>
      <c r="V136" s="1"/>
      <c r="W136" s="1"/>
      <c r="X136" s="1"/>
      <c r="Y136" s="1"/>
      <c r="Z136" s="1"/>
    </row>
    <row r="137" spans="1:26" s="21" customFormat="1" ht="20" customHeight="1" x14ac:dyDescent="0.15">
      <c r="A137" s="52" t="s">
        <v>381</v>
      </c>
      <c r="B137" s="53" t="s">
        <v>192</v>
      </c>
      <c r="C137" s="56" t="s">
        <v>191</v>
      </c>
      <c r="D137" s="148" t="s">
        <v>493</v>
      </c>
      <c r="E137" s="55"/>
      <c r="G137" s="55">
        <v>2</v>
      </c>
      <c r="H137" s="57">
        <v>1</v>
      </c>
      <c r="I137" s="57">
        <f t="shared" si="21"/>
        <v>2</v>
      </c>
      <c r="J137" s="57"/>
      <c r="K137" s="118"/>
      <c r="L137" s="20"/>
      <c r="U137" s="1"/>
      <c r="V137" s="1"/>
      <c r="W137" s="1"/>
      <c r="X137" s="1"/>
      <c r="Y137" s="1"/>
      <c r="Z137" s="1"/>
    </row>
    <row r="138" spans="1:26" s="21" customFormat="1" ht="20" customHeight="1" x14ac:dyDescent="0.15">
      <c r="A138" s="52" t="s">
        <v>382</v>
      </c>
      <c r="B138" s="53" t="s">
        <v>192</v>
      </c>
      <c r="C138" s="56" t="s">
        <v>518</v>
      </c>
      <c r="D138" s="148" t="s">
        <v>493</v>
      </c>
      <c r="E138" s="55"/>
      <c r="G138" s="55">
        <v>6</v>
      </c>
      <c r="H138" s="57">
        <v>1</v>
      </c>
      <c r="I138" s="57">
        <f t="shared" si="21"/>
        <v>6</v>
      </c>
      <c r="J138" s="57"/>
      <c r="K138" s="118"/>
      <c r="L138" s="20"/>
      <c r="U138" s="1"/>
      <c r="V138" s="1"/>
      <c r="W138" s="1"/>
      <c r="X138" s="1"/>
      <c r="Y138" s="1"/>
      <c r="Z138" s="1"/>
    </row>
    <row r="139" spans="1:26" s="21" customFormat="1" ht="20" customHeight="1" x14ac:dyDescent="0.15">
      <c r="A139" s="52" t="s">
        <v>383</v>
      </c>
      <c r="B139" s="53" t="s">
        <v>192</v>
      </c>
      <c r="C139" s="56" t="s">
        <v>519</v>
      </c>
      <c r="D139" s="148" t="s">
        <v>493</v>
      </c>
      <c r="E139" s="55"/>
      <c r="G139" s="55">
        <v>1</v>
      </c>
      <c r="H139" s="57">
        <v>1</v>
      </c>
      <c r="I139" s="57">
        <f t="shared" ref="I139" si="22">G139*H139</f>
        <v>1</v>
      </c>
      <c r="J139" s="57"/>
      <c r="K139" s="118"/>
      <c r="L139" s="20"/>
      <c r="U139" s="1"/>
      <c r="V139" s="1"/>
      <c r="W139" s="1"/>
      <c r="X139" s="1"/>
      <c r="Y139" s="1"/>
      <c r="Z139" s="1"/>
    </row>
    <row r="140" spans="1:26" s="21" customFormat="1" ht="20" customHeight="1" x14ac:dyDescent="0.15">
      <c r="A140" s="52" t="s">
        <v>384</v>
      </c>
      <c r="B140" s="107" t="s">
        <v>193</v>
      </c>
      <c r="C140" s="56" t="s">
        <v>194</v>
      </c>
      <c r="D140" s="148" t="s">
        <v>493</v>
      </c>
      <c r="E140" s="55"/>
      <c r="F140" s="109"/>
      <c r="G140" s="55">
        <v>1</v>
      </c>
      <c r="H140" s="57">
        <v>1</v>
      </c>
      <c r="I140" s="57">
        <f t="shared" ref="I140:I141" si="23">G140*H140</f>
        <v>1</v>
      </c>
      <c r="J140" s="57"/>
      <c r="K140" s="118"/>
      <c r="L140" s="20"/>
      <c r="U140" s="1"/>
      <c r="V140" s="1"/>
      <c r="W140" s="1"/>
      <c r="X140" s="1"/>
      <c r="Y140" s="1"/>
      <c r="Z140" s="1"/>
    </row>
    <row r="141" spans="1:26" s="21" customFormat="1" ht="20" customHeight="1" x14ac:dyDescent="0.15">
      <c r="A141" s="52" t="s">
        <v>385</v>
      </c>
      <c r="B141" s="107" t="s">
        <v>193</v>
      </c>
      <c r="C141" s="56" t="s">
        <v>195</v>
      </c>
      <c r="D141" s="147" t="s">
        <v>501</v>
      </c>
      <c r="E141" s="55"/>
      <c r="F141" s="109"/>
      <c r="G141" s="55">
        <v>8</v>
      </c>
      <c r="H141" s="57">
        <v>1</v>
      </c>
      <c r="I141" s="57">
        <f t="shared" si="23"/>
        <v>8</v>
      </c>
      <c r="J141" s="57"/>
      <c r="K141" s="118"/>
      <c r="L141" s="20"/>
      <c r="U141" s="1"/>
      <c r="V141" s="1"/>
      <c r="W141" s="1"/>
      <c r="X141" s="1"/>
      <c r="Y141" s="1"/>
      <c r="Z141" s="1"/>
    </row>
    <row r="142" spans="1:26" s="21" customFormat="1" ht="20" customHeight="1" x14ac:dyDescent="0.15">
      <c r="A142" s="52"/>
      <c r="B142" s="53"/>
      <c r="C142" s="55"/>
      <c r="D142" s="56"/>
      <c r="E142" s="55"/>
      <c r="G142" s="55"/>
      <c r="H142" s="58" t="s">
        <v>25</v>
      </c>
      <c r="I142" s="57">
        <f>SUBTOTAL(109,I136:I141)</f>
        <v>19</v>
      </c>
      <c r="J142" s="57"/>
      <c r="K142" s="118"/>
      <c r="L142" s="20"/>
      <c r="U142" s="1"/>
      <c r="V142" s="1"/>
      <c r="W142" s="1"/>
      <c r="X142" s="1"/>
      <c r="Y142" s="1"/>
      <c r="Z142" s="1"/>
    </row>
    <row r="143" spans="1:26" s="21" customFormat="1" ht="20" customHeight="1" x14ac:dyDescent="0.15">
      <c r="A143" s="134" t="s">
        <v>386</v>
      </c>
      <c r="B143" s="112" t="s">
        <v>27</v>
      </c>
      <c r="C143" s="55"/>
      <c r="D143" s="56"/>
      <c r="E143" s="55"/>
      <c r="G143" s="55"/>
      <c r="H143" s="57"/>
      <c r="I143" s="57"/>
      <c r="J143" s="57"/>
      <c r="K143" s="118"/>
      <c r="L143" s="20"/>
      <c r="U143" s="1"/>
      <c r="V143" s="1"/>
      <c r="W143" s="1"/>
      <c r="X143" s="1"/>
      <c r="Y143" s="1"/>
      <c r="Z143" s="1"/>
    </row>
    <row r="144" spans="1:26" s="21" customFormat="1" ht="20" customHeight="1" x14ac:dyDescent="0.15">
      <c r="A144" s="52" t="s">
        <v>387</v>
      </c>
      <c r="B144" s="53" t="s">
        <v>28</v>
      </c>
      <c r="C144" s="54"/>
      <c r="D144" s="56"/>
      <c r="E144" s="55"/>
      <c r="G144" s="55">
        <v>1</v>
      </c>
      <c r="H144" s="57">
        <v>1</v>
      </c>
      <c r="I144" s="57">
        <f>G144*H144</f>
        <v>1</v>
      </c>
      <c r="J144" s="57"/>
      <c r="K144" s="118"/>
      <c r="L144" s="20"/>
      <c r="U144" s="1"/>
      <c r="V144" s="1"/>
      <c r="W144" s="1"/>
      <c r="X144" s="1"/>
      <c r="Y144" s="1"/>
      <c r="Z144" s="1"/>
    </row>
    <row r="145" spans="1:26" s="21" customFormat="1" ht="20" customHeight="1" x14ac:dyDescent="0.15">
      <c r="A145" s="52" t="s">
        <v>388</v>
      </c>
      <c r="B145" s="53" t="s">
        <v>29</v>
      </c>
      <c r="C145" s="54"/>
      <c r="D145" s="56"/>
      <c r="E145" s="55"/>
      <c r="G145" s="55">
        <v>1</v>
      </c>
      <c r="H145" s="57">
        <v>1</v>
      </c>
      <c r="I145" s="57">
        <f t="shared" ref="I145:I150" si="24">G145*H145</f>
        <v>1</v>
      </c>
      <c r="J145" s="57"/>
      <c r="K145" s="118"/>
      <c r="L145" s="20"/>
      <c r="U145" s="1"/>
      <c r="V145" s="1"/>
      <c r="W145" s="1"/>
      <c r="X145" s="1"/>
      <c r="Y145" s="1"/>
      <c r="Z145" s="1"/>
    </row>
    <row r="146" spans="1:26" s="21" customFormat="1" ht="20" customHeight="1" x14ac:dyDescent="0.15">
      <c r="A146" s="52" t="s">
        <v>389</v>
      </c>
      <c r="B146" s="53" t="s">
        <v>30</v>
      </c>
      <c r="C146" s="54"/>
      <c r="D146" s="56"/>
      <c r="E146" s="55"/>
      <c r="G146" s="55">
        <v>1</v>
      </c>
      <c r="H146" s="57">
        <v>1</v>
      </c>
      <c r="I146" s="57">
        <f t="shared" si="24"/>
        <v>1</v>
      </c>
      <c r="J146" s="57"/>
      <c r="K146" s="118"/>
      <c r="L146" s="20"/>
      <c r="U146" s="1"/>
      <c r="V146" s="1"/>
      <c r="W146" s="1"/>
      <c r="X146" s="1"/>
      <c r="Y146" s="1"/>
      <c r="Z146" s="1"/>
    </row>
    <row r="147" spans="1:26" s="21" customFormat="1" ht="20" customHeight="1" x14ac:dyDescent="0.15">
      <c r="A147" s="52" t="s">
        <v>390</v>
      </c>
      <c r="B147" s="53" t="s">
        <v>31</v>
      </c>
      <c r="C147" s="54"/>
      <c r="D147" s="56"/>
      <c r="E147" s="55"/>
      <c r="G147" s="55">
        <v>1</v>
      </c>
      <c r="H147" s="57">
        <v>1</v>
      </c>
      <c r="I147" s="57">
        <f t="shared" si="24"/>
        <v>1</v>
      </c>
      <c r="J147" s="57"/>
      <c r="K147" s="118"/>
      <c r="L147" s="20"/>
      <c r="U147" s="1"/>
      <c r="V147" s="1"/>
      <c r="W147" s="1"/>
      <c r="X147" s="1"/>
      <c r="Y147" s="1"/>
      <c r="Z147" s="1"/>
    </row>
    <row r="148" spans="1:26" s="21" customFormat="1" ht="20" customHeight="1" x14ac:dyDescent="0.15">
      <c r="A148" s="52" t="s">
        <v>391</v>
      </c>
      <c r="B148" s="53" t="s">
        <v>32</v>
      </c>
      <c r="C148" s="54"/>
      <c r="D148" s="56"/>
      <c r="E148" s="55"/>
      <c r="G148" s="55">
        <v>1</v>
      </c>
      <c r="H148" s="57">
        <v>1</v>
      </c>
      <c r="I148" s="57">
        <f t="shared" si="24"/>
        <v>1</v>
      </c>
      <c r="J148" s="57"/>
      <c r="K148" s="118"/>
      <c r="L148" s="20"/>
      <c r="U148" s="1"/>
      <c r="V148" s="1"/>
      <c r="W148" s="1"/>
      <c r="X148" s="1"/>
      <c r="Y148" s="1"/>
      <c r="Z148" s="1"/>
    </row>
    <row r="149" spans="1:26" ht="20" customHeight="1" x14ac:dyDescent="0.15">
      <c r="A149" s="52" t="s">
        <v>392</v>
      </c>
      <c r="B149" s="53" t="s">
        <v>33</v>
      </c>
      <c r="C149" s="54"/>
      <c r="D149" s="55"/>
      <c r="E149" s="56"/>
      <c r="F149" s="55"/>
      <c r="G149" s="55">
        <v>1</v>
      </c>
      <c r="H149" s="57">
        <v>1</v>
      </c>
      <c r="I149" s="57">
        <f>G149*H149</f>
        <v>1</v>
      </c>
      <c r="J149" s="57"/>
      <c r="K149" s="116"/>
      <c r="L149" s="23"/>
      <c r="M149" s="24"/>
      <c r="N149" s="24"/>
      <c r="O149" s="24"/>
      <c r="P149" s="24"/>
      <c r="Q149" s="24"/>
      <c r="R149" s="24"/>
      <c r="S149" s="24"/>
      <c r="T149" s="24"/>
    </row>
    <row r="150" spans="1:26" s="21" customFormat="1" ht="20" customHeight="1" x14ac:dyDescent="0.15">
      <c r="A150" s="52" t="s">
        <v>393</v>
      </c>
      <c r="B150" s="53" t="s">
        <v>79</v>
      </c>
      <c r="C150" s="67" t="s">
        <v>520</v>
      </c>
      <c r="D150" s="56"/>
      <c r="E150" s="55"/>
      <c r="G150" s="55">
        <v>1</v>
      </c>
      <c r="H150" s="57">
        <v>1</v>
      </c>
      <c r="I150" s="57">
        <f t="shared" si="24"/>
        <v>1</v>
      </c>
      <c r="J150" s="57"/>
      <c r="K150" s="118"/>
      <c r="L150" s="20"/>
      <c r="U150" s="1"/>
      <c r="V150" s="1"/>
      <c r="W150" s="1"/>
      <c r="X150" s="1"/>
      <c r="Y150" s="1"/>
      <c r="Z150" s="1"/>
    </row>
    <row r="151" spans="1:26" s="21" customFormat="1" ht="20" customHeight="1" x14ac:dyDescent="0.15">
      <c r="A151" s="52"/>
      <c r="B151" s="53"/>
      <c r="C151" s="55"/>
      <c r="D151" s="56"/>
      <c r="E151" s="55"/>
      <c r="G151" s="55"/>
      <c r="H151" s="58" t="s">
        <v>25</v>
      </c>
      <c r="I151" s="57">
        <f>SUBTOTAL(109,I144:I150)</f>
        <v>7</v>
      </c>
      <c r="J151" s="57"/>
      <c r="K151" s="118"/>
      <c r="L151" s="20"/>
      <c r="U151" s="1"/>
      <c r="V151" s="1"/>
      <c r="W151" s="1"/>
      <c r="X151" s="1"/>
      <c r="Y151" s="1"/>
      <c r="Z151" s="1"/>
    </row>
    <row r="152" spans="1:26" s="21" customFormat="1" ht="20" customHeight="1" x14ac:dyDescent="0.15">
      <c r="A152" s="52"/>
      <c r="B152" s="53"/>
      <c r="C152" s="55"/>
      <c r="D152" s="56"/>
      <c r="E152" s="55"/>
      <c r="G152" s="55"/>
      <c r="H152" s="138" t="s">
        <v>268</v>
      </c>
      <c r="I152" s="57">
        <f>SUBTOTAL(109,I144:I151)</f>
        <v>7</v>
      </c>
      <c r="J152" s="57"/>
      <c r="K152" s="118"/>
      <c r="L152" s="20"/>
      <c r="U152" s="1"/>
      <c r="V152" s="1"/>
      <c r="W152" s="1"/>
      <c r="X152" s="1"/>
      <c r="Y152" s="1"/>
      <c r="Z152" s="1"/>
    </row>
    <row r="153" spans="1:26" s="21" customFormat="1" ht="20" customHeight="1" x14ac:dyDescent="0.15">
      <c r="A153" s="173" t="s">
        <v>143</v>
      </c>
      <c r="B153" s="173"/>
      <c r="C153" s="173"/>
      <c r="D153" s="173"/>
      <c r="E153" s="173"/>
      <c r="F153" s="173"/>
      <c r="G153" s="173"/>
      <c r="H153" s="173"/>
      <c r="I153" s="173"/>
      <c r="J153" s="57"/>
      <c r="K153" s="118"/>
      <c r="L153" s="20"/>
      <c r="U153" s="1"/>
      <c r="V153" s="1"/>
      <c r="W153" s="1"/>
      <c r="X153" s="1"/>
      <c r="Y153" s="1"/>
      <c r="Z153" s="1"/>
    </row>
    <row r="154" spans="1:26" ht="20" customHeight="1" x14ac:dyDescent="0.15">
      <c r="A154" s="126" t="s">
        <v>394</v>
      </c>
      <c r="B154" s="112" t="s">
        <v>34</v>
      </c>
      <c r="C154" s="106"/>
      <c r="D154" s="56"/>
      <c r="E154" s="55"/>
      <c r="F154" s="55"/>
      <c r="G154" s="57"/>
      <c r="H154" s="57"/>
      <c r="I154" s="57"/>
      <c r="J154" s="57"/>
      <c r="K154" s="118"/>
      <c r="L154" s="20"/>
    </row>
    <row r="155" spans="1:26" s="21" customFormat="1" ht="20" customHeight="1" x14ac:dyDescent="0.15">
      <c r="A155" s="52" t="s">
        <v>395</v>
      </c>
      <c r="B155" s="53" t="s">
        <v>80</v>
      </c>
      <c r="C155" s="145" t="s">
        <v>492</v>
      </c>
      <c r="D155" s="148" t="s">
        <v>493</v>
      </c>
      <c r="E155" s="55"/>
      <c r="G155" s="55" t="s">
        <v>23</v>
      </c>
      <c r="H155" s="57">
        <v>1</v>
      </c>
      <c r="I155" s="57">
        <f>H155</f>
        <v>1</v>
      </c>
      <c r="J155" s="57"/>
      <c r="K155" s="118"/>
      <c r="L155" s="20"/>
      <c r="U155" s="1"/>
      <c r="V155" s="1"/>
      <c r="W155" s="1"/>
      <c r="X155" s="1"/>
      <c r="Y155" s="1"/>
      <c r="Z155" s="1"/>
    </row>
    <row r="156" spans="1:26" s="21" customFormat="1" ht="20" customHeight="1" x14ac:dyDescent="0.15">
      <c r="A156" s="52" t="s">
        <v>396</v>
      </c>
      <c r="B156" s="53" t="s">
        <v>245</v>
      </c>
      <c r="C156" s="145" t="s">
        <v>492</v>
      </c>
      <c r="D156" s="148" t="s">
        <v>493</v>
      </c>
      <c r="E156" s="55"/>
      <c r="G156" s="55" t="s">
        <v>23</v>
      </c>
      <c r="H156" s="57">
        <v>1</v>
      </c>
      <c r="I156" s="57">
        <f>H156</f>
        <v>1</v>
      </c>
      <c r="J156" s="57"/>
      <c r="K156" s="118"/>
      <c r="L156" s="20"/>
      <c r="U156" s="1"/>
      <c r="V156" s="1"/>
      <c r="W156" s="1"/>
      <c r="X156" s="1"/>
      <c r="Y156" s="1"/>
      <c r="Z156" s="1"/>
    </row>
    <row r="157" spans="1:26" ht="20" customHeight="1" x14ac:dyDescent="0.15">
      <c r="A157" s="52" t="s">
        <v>397</v>
      </c>
      <c r="B157" s="53" t="s">
        <v>265</v>
      </c>
      <c r="C157" s="145" t="s">
        <v>492</v>
      </c>
      <c r="D157" s="148" t="s">
        <v>493</v>
      </c>
      <c r="E157" s="55"/>
      <c r="F157" s="60"/>
      <c r="G157" s="55" t="s">
        <v>23</v>
      </c>
      <c r="H157" s="57">
        <v>1</v>
      </c>
      <c r="I157" s="57">
        <f>H157</f>
        <v>1</v>
      </c>
      <c r="J157" s="57"/>
      <c r="K157" s="117"/>
      <c r="L157" s="77"/>
      <c r="M157" s="73"/>
      <c r="N157" s="73"/>
      <c r="O157" s="73"/>
      <c r="P157" s="73"/>
      <c r="Q157" s="73"/>
      <c r="R157" s="73"/>
      <c r="S157" s="73"/>
      <c r="T157" s="73"/>
    </row>
    <row r="158" spans="1:26" s="21" customFormat="1" ht="24" customHeight="1" x14ac:dyDescent="0.15">
      <c r="A158" s="52" t="s">
        <v>398</v>
      </c>
      <c r="B158" s="53" t="s">
        <v>35</v>
      </c>
      <c r="C158" s="147" t="s">
        <v>500</v>
      </c>
      <c r="D158" s="148" t="s">
        <v>493</v>
      </c>
      <c r="E158" s="55"/>
      <c r="G158" s="55" t="s">
        <v>23</v>
      </c>
      <c r="H158" s="57">
        <v>1</v>
      </c>
      <c r="I158" s="57">
        <f>H158</f>
        <v>1</v>
      </c>
      <c r="J158" s="57"/>
      <c r="K158" s="118"/>
      <c r="L158" s="20"/>
      <c r="U158" s="1"/>
      <c r="V158" s="1"/>
      <c r="W158" s="1"/>
      <c r="X158" s="1"/>
      <c r="Y158" s="1"/>
      <c r="Z158" s="1"/>
    </row>
    <row r="159" spans="1:26" s="21" customFormat="1" ht="25" customHeight="1" x14ac:dyDescent="0.15">
      <c r="A159" s="52" t="s">
        <v>399</v>
      </c>
      <c r="B159" s="53" t="s">
        <v>81</v>
      </c>
      <c r="C159" s="145" t="s">
        <v>495</v>
      </c>
      <c r="D159" s="148" t="s">
        <v>493</v>
      </c>
      <c r="E159" s="55"/>
      <c r="G159" s="55">
        <v>1</v>
      </c>
      <c r="H159" s="57">
        <v>1</v>
      </c>
      <c r="I159" s="57">
        <f t="shared" ref="I159:I163" si="25">G159*H159</f>
        <v>1</v>
      </c>
      <c r="J159" s="57"/>
      <c r="K159" s="118"/>
      <c r="L159" s="20"/>
      <c r="U159" s="1"/>
      <c r="V159" s="1"/>
      <c r="W159" s="1"/>
      <c r="X159" s="1"/>
      <c r="Y159" s="1"/>
      <c r="Z159" s="1"/>
    </row>
    <row r="160" spans="1:26" s="21" customFormat="1" ht="20" customHeight="1" x14ac:dyDescent="0.15">
      <c r="A160" s="52" t="s">
        <v>400</v>
      </c>
      <c r="B160" s="53" t="s">
        <v>82</v>
      </c>
      <c r="C160" s="42" t="s">
        <v>83</v>
      </c>
      <c r="D160" s="148" t="s">
        <v>493</v>
      </c>
      <c r="E160" s="55"/>
      <c r="G160" s="55">
        <v>2</v>
      </c>
      <c r="H160" s="57">
        <v>1</v>
      </c>
      <c r="I160" s="57">
        <f t="shared" si="25"/>
        <v>2</v>
      </c>
      <c r="J160" s="57"/>
      <c r="K160" s="118"/>
      <c r="L160" s="20"/>
      <c r="U160" s="1"/>
      <c r="V160" s="1"/>
      <c r="W160" s="1"/>
      <c r="X160" s="1"/>
      <c r="Y160" s="1"/>
      <c r="Z160" s="1"/>
    </row>
    <row r="161" spans="1:26" s="21" customFormat="1" ht="20" customHeight="1" x14ac:dyDescent="0.15">
      <c r="A161" s="52" t="s">
        <v>401</v>
      </c>
      <c r="B161" s="53" t="s">
        <v>82</v>
      </c>
      <c r="C161" s="42" t="s">
        <v>84</v>
      </c>
      <c r="D161" s="148" t="s">
        <v>493</v>
      </c>
      <c r="E161" s="55"/>
      <c r="G161" s="55">
        <v>4</v>
      </c>
      <c r="H161" s="57">
        <v>1</v>
      </c>
      <c r="I161" s="57">
        <f t="shared" si="25"/>
        <v>4</v>
      </c>
      <c r="J161" s="57"/>
      <c r="K161" s="118"/>
      <c r="L161" s="20"/>
      <c r="U161" s="1"/>
      <c r="V161" s="1"/>
      <c r="W161" s="1"/>
      <c r="X161" s="1"/>
      <c r="Y161" s="1"/>
      <c r="Z161" s="1"/>
    </row>
    <row r="162" spans="1:26" s="21" customFormat="1" ht="20" customHeight="1" x14ac:dyDescent="0.15">
      <c r="A162" s="52" t="s">
        <v>402</v>
      </c>
      <c r="B162" s="53" t="s">
        <v>82</v>
      </c>
      <c r="C162" s="46" t="s">
        <v>85</v>
      </c>
      <c r="D162" s="148" t="s">
        <v>493</v>
      </c>
      <c r="E162" s="55"/>
      <c r="G162" s="55">
        <v>4</v>
      </c>
      <c r="H162" s="57">
        <v>1</v>
      </c>
      <c r="I162" s="57">
        <f t="shared" si="25"/>
        <v>4</v>
      </c>
      <c r="J162" s="57"/>
      <c r="K162" s="118"/>
      <c r="L162" s="20"/>
      <c r="U162" s="1"/>
      <c r="V162" s="1"/>
      <c r="W162" s="1"/>
      <c r="X162" s="1"/>
      <c r="Y162" s="1"/>
      <c r="Z162" s="1"/>
    </row>
    <row r="163" spans="1:26" s="21" customFormat="1" ht="20" customHeight="1" x14ac:dyDescent="0.15">
      <c r="A163" s="52" t="s">
        <v>403</v>
      </c>
      <c r="B163" s="65" t="s">
        <v>86</v>
      </c>
      <c r="C163" s="54" t="s">
        <v>48</v>
      </c>
      <c r="D163" s="148"/>
      <c r="E163" s="55"/>
      <c r="G163" s="55">
        <v>2</v>
      </c>
      <c r="H163" s="57">
        <v>1</v>
      </c>
      <c r="I163" s="57">
        <f t="shared" si="25"/>
        <v>2</v>
      </c>
      <c r="J163" s="57"/>
      <c r="K163" s="118"/>
      <c r="L163" s="20"/>
      <c r="U163" s="1"/>
      <c r="V163" s="1"/>
      <c r="W163" s="1"/>
      <c r="X163" s="1"/>
      <c r="Y163" s="1"/>
      <c r="Z163" s="1"/>
    </row>
    <row r="164" spans="1:26" s="21" customFormat="1" ht="20" customHeight="1" x14ac:dyDescent="0.15">
      <c r="A164" s="52" t="s">
        <v>404</v>
      </c>
      <c r="B164" s="65"/>
      <c r="C164" s="55"/>
      <c r="D164" s="56"/>
      <c r="E164" s="55"/>
      <c r="G164" s="55"/>
      <c r="H164" s="58" t="s">
        <v>25</v>
      </c>
      <c r="I164" s="57">
        <f>SUBTOTAL(109,I155:I163)</f>
        <v>17</v>
      </c>
      <c r="J164" s="57"/>
      <c r="K164" s="118"/>
      <c r="L164" s="20"/>
      <c r="U164" s="1"/>
      <c r="V164" s="1"/>
      <c r="W164" s="1"/>
      <c r="X164" s="1"/>
      <c r="Y164" s="1"/>
      <c r="Z164" s="1"/>
    </row>
    <row r="165" spans="1:26" s="21" customFormat="1" ht="20" customHeight="1" x14ac:dyDescent="0.15">
      <c r="A165" s="114" t="s">
        <v>405</v>
      </c>
      <c r="B165" s="112" t="s">
        <v>413</v>
      </c>
      <c r="C165" s="55"/>
      <c r="D165" s="56"/>
      <c r="E165" s="55"/>
      <c r="G165" s="55"/>
      <c r="H165" s="57"/>
      <c r="I165" s="57"/>
      <c r="J165" s="57"/>
      <c r="K165" s="118"/>
      <c r="L165" s="20"/>
      <c r="U165" s="1"/>
      <c r="V165" s="1"/>
      <c r="W165" s="1"/>
      <c r="X165" s="1"/>
      <c r="Y165" s="1"/>
      <c r="Z165" s="1"/>
    </row>
    <row r="166" spans="1:26" s="21" customFormat="1" ht="20" customHeight="1" x14ac:dyDescent="0.15">
      <c r="A166" s="52" t="s">
        <v>406</v>
      </c>
      <c r="B166" s="68" t="s">
        <v>87</v>
      </c>
      <c r="C166" s="69" t="s">
        <v>88</v>
      </c>
      <c r="D166" s="70"/>
      <c r="E166" s="72"/>
      <c r="F166" s="70"/>
      <c r="G166" s="72">
        <v>2</v>
      </c>
      <c r="H166" s="139">
        <v>1</v>
      </c>
      <c r="I166" s="139">
        <f>G166*H166</f>
        <v>2</v>
      </c>
      <c r="J166" s="57"/>
      <c r="K166" s="118"/>
      <c r="L166" s="20"/>
      <c r="U166" s="1"/>
      <c r="V166" s="1"/>
      <c r="W166" s="1"/>
      <c r="X166" s="1"/>
      <c r="Y166" s="1"/>
      <c r="Z166" s="1"/>
    </row>
    <row r="167" spans="1:26" s="21" customFormat="1" ht="20" customHeight="1" x14ac:dyDescent="0.15">
      <c r="A167" s="52" t="s">
        <v>407</v>
      </c>
      <c r="B167" s="68" t="s">
        <v>197</v>
      </c>
      <c r="C167" s="69" t="s">
        <v>196</v>
      </c>
      <c r="D167" s="70"/>
      <c r="E167" s="72"/>
      <c r="F167" s="70"/>
      <c r="G167" s="72">
        <v>4</v>
      </c>
      <c r="H167" s="139">
        <v>1</v>
      </c>
      <c r="I167" s="139">
        <f t="shared" ref="I167:I171" si="26">G167*H167</f>
        <v>4</v>
      </c>
      <c r="J167" s="57"/>
      <c r="K167" s="118"/>
      <c r="L167" s="20"/>
      <c r="U167" s="1"/>
      <c r="V167" s="1"/>
      <c r="W167" s="1"/>
      <c r="X167" s="1"/>
      <c r="Y167" s="1"/>
      <c r="Z167" s="1"/>
    </row>
    <row r="168" spans="1:26" s="21" customFormat="1" ht="20" customHeight="1" x14ac:dyDescent="0.15">
      <c r="A168" s="52" t="s">
        <v>408</v>
      </c>
      <c r="B168" s="74" t="s">
        <v>89</v>
      </c>
      <c r="C168" s="68" t="s">
        <v>198</v>
      </c>
      <c r="D168" s="71"/>
      <c r="E168" s="72"/>
      <c r="F168" s="70"/>
      <c r="G168" s="72">
        <v>4</v>
      </c>
      <c r="H168" s="139">
        <v>1</v>
      </c>
      <c r="I168" s="139">
        <f t="shared" si="26"/>
        <v>4</v>
      </c>
      <c r="J168" s="57"/>
      <c r="K168" s="118"/>
      <c r="L168" s="20"/>
      <c r="U168" s="1"/>
      <c r="V168" s="1"/>
      <c r="W168" s="1"/>
      <c r="X168" s="1"/>
      <c r="Y168" s="1"/>
      <c r="Z168" s="1"/>
    </row>
    <row r="169" spans="1:26" s="21" customFormat="1" ht="20" customHeight="1" x14ac:dyDescent="0.15">
      <c r="A169" s="52" t="s">
        <v>409</v>
      </c>
      <c r="B169" s="74" t="s">
        <v>89</v>
      </c>
      <c r="C169" s="68" t="s">
        <v>199</v>
      </c>
      <c r="D169" s="71"/>
      <c r="E169" s="72"/>
      <c r="F169" s="70"/>
      <c r="G169" s="72">
        <v>4</v>
      </c>
      <c r="H169" s="139">
        <v>1</v>
      </c>
      <c r="I169" s="139">
        <f t="shared" si="26"/>
        <v>4</v>
      </c>
      <c r="J169" s="57"/>
      <c r="K169" s="118"/>
      <c r="L169" s="20"/>
      <c r="U169" s="1"/>
      <c r="V169" s="1"/>
      <c r="W169" s="1"/>
      <c r="X169" s="1"/>
      <c r="Y169" s="1"/>
      <c r="Z169" s="1"/>
    </row>
    <row r="170" spans="1:26" s="21" customFormat="1" ht="20" customHeight="1" x14ac:dyDescent="0.15">
      <c r="A170" s="52" t="s">
        <v>410</v>
      </c>
      <c r="B170" s="74" t="s">
        <v>89</v>
      </c>
      <c r="C170" s="68" t="s">
        <v>90</v>
      </c>
      <c r="D170" s="71"/>
      <c r="E170" s="72"/>
      <c r="F170" s="70"/>
      <c r="G170" s="72">
        <v>6</v>
      </c>
      <c r="H170" s="139">
        <v>1</v>
      </c>
      <c r="I170" s="139">
        <f t="shared" si="26"/>
        <v>6</v>
      </c>
      <c r="J170" s="57"/>
      <c r="K170" s="118"/>
      <c r="L170" s="20"/>
      <c r="U170" s="1"/>
      <c r="V170" s="1"/>
      <c r="W170" s="1"/>
      <c r="X170" s="1"/>
      <c r="Y170" s="1"/>
      <c r="Z170" s="1"/>
    </row>
    <row r="171" spans="1:26" s="21" customFormat="1" ht="20" customHeight="1" x14ac:dyDescent="0.15">
      <c r="A171" s="52" t="s">
        <v>411</v>
      </c>
      <c r="B171" s="74" t="s">
        <v>89</v>
      </c>
      <c r="C171" s="68" t="s">
        <v>147</v>
      </c>
      <c r="D171" s="71"/>
      <c r="E171" s="72"/>
      <c r="F171" s="70"/>
      <c r="G171" s="72">
        <v>6</v>
      </c>
      <c r="H171" s="139">
        <v>1</v>
      </c>
      <c r="I171" s="139">
        <f t="shared" si="26"/>
        <v>6</v>
      </c>
      <c r="J171" s="57"/>
      <c r="K171" s="118"/>
      <c r="L171" s="20"/>
      <c r="U171" s="1"/>
      <c r="V171" s="1"/>
      <c r="W171" s="1"/>
      <c r="X171" s="1"/>
      <c r="Y171" s="1"/>
      <c r="Z171" s="1"/>
    </row>
    <row r="172" spans="1:26" s="21" customFormat="1" ht="20" customHeight="1" x14ac:dyDescent="0.15">
      <c r="A172" s="52" t="s">
        <v>412</v>
      </c>
      <c r="B172" s="53" t="s">
        <v>91</v>
      </c>
      <c r="C172" s="42" t="s">
        <v>244</v>
      </c>
      <c r="E172" s="55"/>
      <c r="G172" s="55">
        <v>1</v>
      </c>
      <c r="H172" s="57">
        <v>1</v>
      </c>
      <c r="I172" s="57">
        <f t="shared" ref="I172" si="27">G172*H172</f>
        <v>1</v>
      </c>
      <c r="J172" s="57"/>
      <c r="K172" s="118"/>
      <c r="L172" s="20"/>
      <c r="U172" s="1"/>
      <c r="V172" s="1"/>
      <c r="W172" s="1"/>
      <c r="X172" s="1"/>
      <c r="Y172" s="1"/>
      <c r="Z172" s="1"/>
    </row>
    <row r="173" spans="1:26" s="21" customFormat="1" ht="20" customHeight="1" x14ac:dyDescent="0.15">
      <c r="A173" s="75"/>
      <c r="B173" s="74"/>
      <c r="C173" s="76"/>
      <c r="D173" s="70"/>
      <c r="E173" s="72"/>
      <c r="F173" s="70"/>
      <c r="G173" s="72"/>
      <c r="H173" s="58" t="s">
        <v>25</v>
      </c>
      <c r="I173" s="57">
        <f>SUBTOTAL(109,I166:I172)</f>
        <v>27</v>
      </c>
      <c r="J173" s="57"/>
      <c r="K173" s="118"/>
      <c r="L173" s="20"/>
      <c r="U173" s="1"/>
      <c r="V173" s="1"/>
      <c r="W173" s="1"/>
      <c r="X173" s="1"/>
      <c r="Y173" s="1"/>
      <c r="Z173" s="1"/>
    </row>
    <row r="174" spans="1:26" s="21" customFormat="1" ht="20" customHeight="1" x14ac:dyDescent="0.15">
      <c r="A174" s="134" t="s">
        <v>414</v>
      </c>
      <c r="B174" s="137" t="s">
        <v>92</v>
      </c>
      <c r="C174" s="55"/>
      <c r="D174" s="56"/>
      <c r="E174" s="55"/>
      <c r="G174" s="55"/>
      <c r="H174" s="57"/>
      <c r="I174" s="57"/>
      <c r="J174" s="57"/>
      <c r="K174" s="118"/>
      <c r="L174" s="20"/>
      <c r="U174" s="1"/>
      <c r="V174" s="1"/>
      <c r="W174" s="1"/>
      <c r="X174" s="1"/>
      <c r="Y174" s="1"/>
      <c r="Z174" s="1"/>
    </row>
    <row r="175" spans="1:26" s="21" customFormat="1" ht="20" customHeight="1" x14ac:dyDescent="0.15">
      <c r="A175" s="52" t="s">
        <v>415</v>
      </c>
      <c r="B175" s="53" t="s">
        <v>93</v>
      </c>
      <c r="C175" s="56" t="s">
        <v>203</v>
      </c>
      <c r="D175" s="42" t="s">
        <v>521</v>
      </c>
      <c r="E175" s="55"/>
      <c r="G175" s="55">
        <v>1</v>
      </c>
      <c r="H175" s="57">
        <v>1</v>
      </c>
      <c r="I175" s="57">
        <f>G175*H175</f>
        <v>1</v>
      </c>
      <c r="J175" s="57"/>
      <c r="K175" s="118"/>
      <c r="L175" s="20"/>
      <c r="U175" s="1"/>
      <c r="V175" s="1"/>
      <c r="W175" s="1"/>
      <c r="X175" s="1"/>
      <c r="Y175" s="1"/>
      <c r="Z175" s="1"/>
    </row>
    <row r="176" spans="1:26" s="21" customFormat="1" ht="20" customHeight="1" x14ac:dyDescent="0.15">
      <c r="A176" s="52" t="s">
        <v>416</v>
      </c>
      <c r="B176" s="64" t="s">
        <v>131</v>
      </c>
      <c r="C176" s="65" t="s">
        <v>200</v>
      </c>
      <c r="E176" s="55"/>
      <c r="G176" s="55">
        <v>1</v>
      </c>
      <c r="H176" s="57">
        <v>1</v>
      </c>
      <c r="I176" s="57">
        <f t="shared" ref="I176:I182" si="28">G176*H176</f>
        <v>1</v>
      </c>
      <c r="J176" s="57"/>
      <c r="K176" s="118"/>
      <c r="L176" s="20"/>
      <c r="U176" s="1"/>
      <c r="V176" s="1"/>
      <c r="W176" s="1"/>
      <c r="X176" s="1"/>
      <c r="Y176" s="1"/>
      <c r="Z176" s="1"/>
    </row>
    <row r="177" spans="1:26" s="21" customFormat="1" ht="20" customHeight="1" x14ac:dyDescent="0.15">
      <c r="A177" s="52" t="s">
        <v>417</v>
      </c>
      <c r="B177" s="64" t="s">
        <v>94</v>
      </c>
      <c r="C177" s="65" t="s">
        <v>201</v>
      </c>
      <c r="E177" s="55"/>
      <c r="G177" s="55">
        <v>1</v>
      </c>
      <c r="H177" s="57">
        <v>1</v>
      </c>
      <c r="I177" s="57">
        <f t="shared" si="28"/>
        <v>1</v>
      </c>
      <c r="J177" s="57"/>
      <c r="K177" s="118"/>
      <c r="L177" s="20"/>
      <c r="U177" s="1"/>
      <c r="V177" s="1"/>
      <c r="W177" s="1"/>
      <c r="X177" s="1"/>
      <c r="Y177" s="1"/>
      <c r="Z177" s="1"/>
    </row>
    <row r="178" spans="1:26" s="21" customFormat="1" ht="20" customHeight="1" x14ac:dyDescent="0.15">
      <c r="A178" s="52" t="s">
        <v>418</v>
      </c>
      <c r="B178" s="65" t="s">
        <v>95</v>
      </c>
      <c r="C178" s="64" t="s">
        <v>132</v>
      </c>
      <c r="E178" s="55"/>
      <c r="G178" s="55">
        <v>1</v>
      </c>
      <c r="H178" s="57">
        <v>1</v>
      </c>
      <c r="I178" s="57">
        <f t="shared" si="28"/>
        <v>1</v>
      </c>
      <c r="J178" s="57"/>
      <c r="K178" s="118"/>
      <c r="L178" s="20"/>
      <c r="U178" s="1"/>
      <c r="V178" s="1"/>
      <c r="W178" s="1"/>
      <c r="X178" s="1"/>
      <c r="Y178" s="1"/>
      <c r="Z178" s="1"/>
    </row>
    <row r="179" spans="1:26" s="21" customFormat="1" ht="20" customHeight="1" x14ac:dyDescent="0.15">
      <c r="A179" s="52" t="s">
        <v>419</v>
      </c>
      <c r="B179" s="65" t="s">
        <v>204</v>
      </c>
      <c r="C179" s="64"/>
      <c r="E179" s="55"/>
      <c r="G179" s="55">
        <v>1</v>
      </c>
      <c r="H179" s="57">
        <v>1</v>
      </c>
      <c r="I179" s="57">
        <f t="shared" ref="I179" si="29">G179*H179</f>
        <v>1</v>
      </c>
      <c r="J179" s="57"/>
      <c r="K179" s="118"/>
      <c r="L179" s="20"/>
      <c r="U179" s="1"/>
      <c r="V179" s="1"/>
      <c r="W179" s="1"/>
      <c r="X179" s="1"/>
      <c r="Y179" s="1"/>
      <c r="Z179" s="1"/>
    </row>
    <row r="180" spans="1:26" s="21" customFormat="1" ht="20" customHeight="1" x14ac:dyDescent="0.15">
      <c r="A180" s="52" t="s">
        <v>420</v>
      </c>
      <c r="B180" s="65" t="s">
        <v>205</v>
      </c>
      <c r="C180" s="64"/>
      <c r="E180" s="55"/>
      <c r="G180" s="55">
        <v>1</v>
      </c>
      <c r="H180" s="57">
        <v>1</v>
      </c>
      <c r="I180" s="57">
        <f t="shared" ref="I180" si="30">G180*H180</f>
        <v>1</v>
      </c>
      <c r="J180" s="57"/>
      <c r="K180" s="118"/>
      <c r="L180" s="20"/>
      <c r="U180" s="1"/>
      <c r="V180" s="1"/>
      <c r="W180" s="1"/>
      <c r="X180" s="1"/>
      <c r="Y180" s="1"/>
      <c r="Z180" s="1"/>
    </row>
    <row r="181" spans="1:26" s="21" customFormat="1" ht="20" customHeight="1" x14ac:dyDescent="0.15">
      <c r="A181" s="52" t="s">
        <v>421</v>
      </c>
      <c r="B181" s="56" t="s">
        <v>202</v>
      </c>
      <c r="C181" s="54" t="s">
        <v>206</v>
      </c>
      <c r="E181" s="55"/>
      <c r="G181" s="55">
        <v>1</v>
      </c>
      <c r="H181" s="57">
        <v>1</v>
      </c>
      <c r="I181" s="57">
        <f t="shared" si="28"/>
        <v>1</v>
      </c>
      <c r="J181" s="57"/>
      <c r="K181" s="118"/>
      <c r="L181" s="20"/>
      <c r="U181" s="1"/>
      <c r="V181" s="1"/>
      <c r="W181" s="1"/>
      <c r="X181" s="1"/>
      <c r="Y181" s="1"/>
      <c r="Z181" s="1"/>
    </row>
    <row r="182" spans="1:26" s="21" customFormat="1" ht="18" customHeight="1" x14ac:dyDescent="0.15">
      <c r="A182" s="52" t="s">
        <v>422</v>
      </c>
      <c r="B182" s="56" t="s">
        <v>96</v>
      </c>
      <c r="C182" s="54" t="s">
        <v>144</v>
      </c>
      <c r="E182" s="55"/>
      <c r="G182" s="55">
        <v>1</v>
      </c>
      <c r="H182" s="57">
        <v>1</v>
      </c>
      <c r="I182" s="57">
        <f t="shared" si="28"/>
        <v>1</v>
      </c>
      <c r="J182" s="57"/>
      <c r="K182" s="118"/>
      <c r="L182" s="20"/>
      <c r="U182" s="1"/>
      <c r="V182" s="1"/>
      <c r="W182" s="1"/>
      <c r="X182" s="1"/>
      <c r="Y182" s="1"/>
      <c r="Z182" s="1"/>
    </row>
    <row r="183" spans="1:26" s="21" customFormat="1" ht="20" customHeight="1" x14ac:dyDescent="0.15">
      <c r="A183" s="52"/>
      <c r="B183" s="53"/>
      <c r="C183" s="54"/>
      <c r="D183" s="56"/>
      <c r="E183" s="55"/>
      <c r="G183" s="55"/>
      <c r="H183" s="58" t="s">
        <v>25</v>
      </c>
      <c r="I183" s="57">
        <f>SUBTOTAL(109,I175:I182)</f>
        <v>8</v>
      </c>
      <c r="J183" s="57"/>
      <c r="K183" s="118"/>
      <c r="L183" s="20"/>
      <c r="U183" s="1"/>
      <c r="V183" s="1"/>
      <c r="W183" s="1"/>
      <c r="X183" s="1"/>
      <c r="Y183" s="1"/>
      <c r="Z183" s="1"/>
    </row>
    <row r="184" spans="1:26" s="21" customFormat="1" ht="20" customHeight="1" x14ac:dyDescent="0.15">
      <c r="A184" s="134" t="s">
        <v>423</v>
      </c>
      <c r="B184" s="112" t="s">
        <v>522</v>
      </c>
      <c r="C184" s="55"/>
      <c r="D184" s="56"/>
      <c r="E184" s="55"/>
      <c r="G184" s="55"/>
      <c r="H184" s="57"/>
      <c r="I184" s="57"/>
      <c r="J184" s="57"/>
      <c r="K184" s="118"/>
      <c r="L184" s="20"/>
      <c r="U184" s="1"/>
      <c r="V184" s="1"/>
      <c r="W184" s="1"/>
      <c r="X184" s="1"/>
      <c r="Y184" s="1"/>
      <c r="Z184" s="1"/>
    </row>
    <row r="185" spans="1:26" s="21" customFormat="1" ht="20" customHeight="1" x14ac:dyDescent="0.15">
      <c r="A185" s="61" t="s">
        <v>424</v>
      </c>
      <c r="B185" s="56" t="s">
        <v>207</v>
      </c>
      <c r="C185" s="54" t="s">
        <v>208</v>
      </c>
      <c r="E185" s="55"/>
      <c r="G185" s="55">
        <v>4</v>
      </c>
      <c r="H185" s="57">
        <v>1</v>
      </c>
      <c r="I185" s="57">
        <f t="shared" ref="I185" si="31">G185*H185</f>
        <v>4</v>
      </c>
      <c r="J185" s="57"/>
      <c r="K185" s="118"/>
      <c r="L185" s="20"/>
      <c r="U185" s="1"/>
      <c r="V185" s="1"/>
      <c r="W185" s="1"/>
      <c r="X185" s="1"/>
      <c r="Y185" s="1"/>
      <c r="Z185" s="1"/>
    </row>
    <row r="186" spans="1:26" s="21" customFormat="1" ht="20" customHeight="1" x14ac:dyDescent="0.15">
      <c r="A186" s="61" t="s">
        <v>425</v>
      </c>
      <c r="B186" s="56" t="s">
        <v>207</v>
      </c>
      <c r="C186" s="54" t="s">
        <v>209</v>
      </c>
      <c r="D186" s="21" t="s">
        <v>426</v>
      </c>
      <c r="E186" s="55"/>
      <c r="G186" s="55">
        <v>4</v>
      </c>
      <c r="H186" s="57">
        <v>1</v>
      </c>
      <c r="I186" s="57">
        <f t="shared" ref="I186" si="32">G186*H186</f>
        <v>4</v>
      </c>
      <c r="J186" s="57"/>
      <c r="K186" s="118"/>
      <c r="L186" s="20"/>
      <c r="U186" s="1"/>
      <c r="V186" s="1"/>
      <c r="W186" s="1"/>
      <c r="X186" s="1"/>
      <c r="Y186" s="1"/>
      <c r="Z186" s="1"/>
    </row>
    <row r="187" spans="1:26" s="21" customFormat="1" ht="20" customHeight="1" x14ac:dyDescent="0.15">
      <c r="A187" s="61"/>
      <c r="B187" s="56"/>
      <c r="C187" s="54"/>
      <c r="E187" s="55"/>
      <c r="G187" s="55"/>
      <c r="H187" s="58" t="s">
        <v>25</v>
      </c>
      <c r="I187" s="57">
        <f>SUBTOTAL(109,I185:I186)</f>
        <v>8</v>
      </c>
      <c r="J187" s="57"/>
      <c r="K187" s="118"/>
      <c r="L187" s="20"/>
      <c r="U187" s="1"/>
      <c r="V187" s="1"/>
      <c r="W187" s="1"/>
      <c r="X187" s="1"/>
      <c r="Y187" s="1"/>
      <c r="Z187" s="1"/>
    </row>
    <row r="188" spans="1:26" s="21" customFormat="1" ht="20" customHeight="1" x14ac:dyDescent="0.15">
      <c r="A188" s="134" t="s">
        <v>427</v>
      </c>
      <c r="B188" s="112" t="s">
        <v>210</v>
      </c>
      <c r="C188" s="55"/>
      <c r="D188" s="56"/>
      <c r="E188" s="55"/>
      <c r="G188" s="55"/>
      <c r="H188" s="57"/>
      <c r="I188" s="57"/>
      <c r="J188" s="57"/>
      <c r="K188" s="118"/>
      <c r="L188" s="20"/>
      <c r="U188" s="1"/>
      <c r="V188" s="1"/>
      <c r="W188" s="1"/>
      <c r="X188" s="1"/>
      <c r="Y188" s="1"/>
      <c r="Z188" s="1"/>
    </row>
    <row r="189" spans="1:26" s="21" customFormat="1" ht="20" customHeight="1" x14ac:dyDescent="0.2">
      <c r="A189" s="52" t="s">
        <v>428</v>
      </c>
      <c r="B189" s="53" t="s">
        <v>211</v>
      </c>
      <c r="C189" s="140" t="s">
        <v>218</v>
      </c>
      <c r="D189" s="42"/>
      <c r="E189" s="55"/>
      <c r="G189" s="55">
        <v>1</v>
      </c>
      <c r="H189" s="57">
        <v>1</v>
      </c>
      <c r="I189" s="57">
        <f>G189*H189</f>
        <v>1</v>
      </c>
      <c r="J189" s="57"/>
      <c r="K189" s="118"/>
      <c r="L189" s="20"/>
      <c r="U189" s="1"/>
      <c r="V189" s="1"/>
      <c r="W189" s="1"/>
      <c r="X189" s="1"/>
      <c r="Y189" s="1"/>
      <c r="Z189" s="1"/>
    </row>
    <row r="190" spans="1:26" s="21" customFormat="1" ht="20" customHeight="1" x14ac:dyDescent="0.2">
      <c r="A190" s="52" t="s">
        <v>429</v>
      </c>
      <c r="B190" s="44" t="s">
        <v>212</v>
      </c>
      <c r="C190" s="141" t="s">
        <v>214</v>
      </c>
      <c r="D190" s="42"/>
      <c r="E190" s="55"/>
      <c r="G190" s="55">
        <v>1</v>
      </c>
      <c r="H190" s="57">
        <v>1</v>
      </c>
      <c r="I190" s="57">
        <f t="shared" ref="I190" si="33">G190*H190</f>
        <v>1</v>
      </c>
      <c r="J190" s="57"/>
      <c r="K190" s="118"/>
      <c r="L190" s="20"/>
      <c r="U190" s="1"/>
      <c r="V190" s="1"/>
      <c r="W190" s="1"/>
      <c r="X190" s="1"/>
      <c r="Y190" s="1"/>
      <c r="Z190" s="1"/>
    </row>
    <row r="191" spans="1:26" s="21" customFormat="1" ht="20" customHeight="1" x14ac:dyDescent="0.15">
      <c r="A191" s="52" t="s">
        <v>430</v>
      </c>
      <c r="B191" s="44" t="s">
        <v>212</v>
      </c>
      <c r="C191" s="142" t="s">
        <v>215</v>
      </c>
      <c r="D191" s="42"/>
      <c r="E191" s="55"/>
      <c r="G191" s="55">
        <v>1</v>
      </c>
      <c r="H191" s="57">
        <v>1</v>
      </c>
      <c r="I191" s="57">
        <f t="shared" ref="I191" si="34">G191*H191</f>
        <v>1</v>
      </c>
      <c r="J191" s="57"/>
      <c r="K191" s="118"/>
      <c r="L191" s="20"/>
      <c r="U191" s="1"/>
      <c r="V191" s="1"/>
      <c r="W191" s="1"/>
      <c r="X191" s="1"/>
      <c r="Y191" s="1"/>
      <c r="Z191" s="1"/>
    </row>
    <row r="192" spans="1:26" s="21" customFormat="1" ht="20" customHeight="1" x14ac:dyDescent="0.15">
      <c r="A192" s="52" t="s">
        <v>431</v>
      </c>
      <c r="B192" s="44" t="s">
        <v>212</v>
      </c>
      <c r="C192" s="143" t="s">
        <v>217</v>
      </c>
      <c r="D192" s="42"/>
      <c r="E192" s="55"/>
      <c r="G192" s="55">
        <v>1</v>
      </c>
      <c r="H192" s="57">
        <v>1</v>
      </c>
      <c r="I192" s="57">
        <f t="shared" ref="I192" si="35">G192*H192</f>
        <v>1</v>
      </c>
      <c r="J192" s="57"/>
      <c r="K192" s="118"/>
      <c r="L192" s="20"/>
      <c r="U192" s="1"/>
      <c r="V192" s="1"/>
      <c r="W192" s="1"/>
      <c r="X192" s="1"/>
      <c r="Y192" s="1"/>
      <c r="Z192" s="1"/>
    </row>
    <row r="193" spans="1:26" s="21" customFormat="1" ht="20" customHeight="1" x14ac:dyDescent="0.15">
      <c r="A193" s="52" t="s">
        <v>432</v>
      </c>
      <c r="B193" s="44" t="s">
        <v>212</v>
      </c>
      <c r="C193" s="143" t="s">
        <v>216</v>
      </c>
      <c r="D193" s="42"/>
      <c r="E193" s="55"/>
      <c r="G193" s="55">
        <v>1</v>
      </c>
      <c r="H193" s="57">
        <v>1</v>
      </c>
      <c r="I193" s="57">
        <f t="shared" ref="I193" si="36">G193*H193</f>
        <v>1</v>
      </c>
      <c r="J193" s="57"/>
      <c r="K193" s="118"/>
      <c r="L193" s="20"/>
      <c r="U193" s="1"/>
      <c r="V193" s="1"/>
      <c r="W193" s="1"/>
      <c r="X193" s="1"/>
      <c r="Y193" s="1"/>
      <c r="Z193" s="1"/>
    </row>
    <row r="194" spans="1:26" s="21" customFormat="1" ht="20" customHeight="1" x14ac:dyDescent="0.15">
      <c r="A194" s="52" t="s">
        <v>433</v>
      </c>
      <c r="B194" s="44" t="s">
        <v>212</v>
      </c>
      <c r="C194" s="143" t="s">
        <v>219</v>
      </c>
      <c r="D194" s="42"/>
      <c r="E194" s="55"/>
      <c r="G194" s="55">
        <v>1</v>
      </c>
      <c r="H194" s="57">
        <v>1</v>
      </c>
      <c r="I194" s="57">
        <f t="shared" ref="I194" si="37">G194*H194</f>
        <v>1</v>
      </c>
      <c r="J194" s="57"/>
      <c r="K194" s="118"/>
      <c r="L194" s="20"/>
      <c r="U194" s="1"/>
      <c r="V194" s="1"/>
      <c r="W194" s="1"/>
      <c r="X194" s="1"/>
      <c r="Y194" s="1"/>
      <c r="Z194" s="1"/>
    </row>
    <row r="195" spans="1:26" s="21" customFormat="1" ht="20" customHeight="1" x14ac:dyDescent="0.15">
      <c r="A195" s="52" t="s">
        <v>434</v>
      </c>
      <c r="B195" s="21" t="s">
        <v>213</v>
      </c>
      <c r="C195" s="41" t="s">
        <v>249</v>
      </c>
      <c r="D195" s="144" t="s">
        <v>250</v>
      </c>
      <c r="E195" s="55"/>
      <c r="G195" s="78">
        <v>3</v>
      </c>
      <c r="H195" s="57">
        <v>1</v>
      </c>
      <c r="I195" s="57">
        <f t="shared" ref="I195" si="38">G195*H195</f>
        <v>3</v>
      </c>
      <c r="J195" s="57"/>
      <c r="K195" s="118"/>
      <c r="L195" s="20"/>
      <c r="U195" s="1"/>
      <c r="V195" s="1"/>
      <c r="W195" s="1"/>
      <c r="X195" s="1"/>
      <c r="Y195" s="1"/>
      <c r="Z195" s="1"/>
    </row>
    <row r="196" spans="1:26" s="21" customFormat="1" ht="20" customHeight="1" x14ac:dyDescent="0.15">
      <c r="A196" s="52" t="s">
        <v>435</v>
      </c>
      <c r="B196" s="21" t="s">
        <v>213</v>
      </c>
      <c r="C196" s="41" t="s">
        <v>246</v>
      </c>
      <c r="D196" s="42" t="s">
        <v>247</v>
      </c>
      <c r="E196" s="55"/>
      <c r="G196" s="78">
        <v>2</v>
      </c>
      <c r="H196" s="57">
        <v>2</v>
      </c>
      <c r="I196" s="57">
        <f t="shared" ref="I196" si="39">G196*H196</f>
        <v>4</v>
      </c>
      <c r="J196" s="57"/>
      <c r="K196" s="118"/>
      <c r="L196" s="20"/>
      <c r="U196" s="1"/>
      <c r="V196" s="1"/>
      <c r="W196" s="1"/>
      <c r="X196" s="1"/>
      <c r="Y196" s="1"/>
      <c r="Z196" s="1"/>
    </row>
    <row r="197" spans="1:26" s="21" customFormat="1" ht="20" customHeight="1" x14ac:dyDescent="0.15">
      <c r="A197" s="52" t="s">
        <v>436</v>
      </c>
      <c r="B197" s="21" t="s">
        <v>213</v>
      </c>
      <c r="C197" s="41" t="s">
        <v>523</v>
      </c>
      <c r="D197" s="42" t="s">
        <v>248</v>
      </c>
      <c r="E197" s="55"/>
      <c r="G197" s="78">
        <v>18</v>
      </c>
      <c r="H197" s="57">
        <v>1</v>
      </c>
      <c r="I197" s="57">
        <f t="shared" ref="I197" si="40">G197*H197</f>
        <v>18</v>
      </c>
      <c r="J197" s="57"/>
      <c r="K197" s="118"/>
      <c r="L197" s="20"/>
      <c r="U197" s="1"/>
      <c r="V197" s="1"/>
      <c r="W197" s="1"/>
      <c r="X197" s="1"/>
      <c r="Y197" s="1"/>
      <c r="Z197" s="1"/>
    </row>
    <row r="198" spans="1:26" s="21" customFormat="1" ht="20" customHeight="1" x14ac:dyDescent="0.15">
      <c r="A198" s="52" t="s">
        <v>437</v>
      </c>
      <c r="B198" s="21" t="s">
        <v>213</v>
      </c>
      <c r="C198" s="41" t="s">
        <v>91</v>
      </c>
      <c r="D198" s="148" t="s">
        <v>493</v>
      </c>
      <c r="E198" s="55"/>
      <c r="G198" s="78" t="s">
        <v>494</v>
      </c>
      <c r="H198" s="57">
        <v>1</v>
      </c>
      <c r="I198" s="57">
        <v>1</v>
      </c>
      <c r="J198" s="57"/>
      <c r="K198" s="118"/>
      <c r="L198" s="20"/>
      <c r="U198" s="1"/>
      <c r="V198" s="1"/>
      <c r="W198" s="1"/>
      <c r="X198" s="1"/>
      <c r="Y198" s="1"/>
      <c r="Z198" s="1"/>
    </row>
    <row r="199" spans="1:26" s="21" customFormat="1" ht="20" customHeight="1" x14ac:dyDescent="0.2">
      <c r="A199" s="52" t="s">
        <v>438</v>
      </c>
      <c r="B199" s="21" t="s">
        <v>213</v>
      </c>
      <c r="C199" s="140" t="s">
        <v>524</v>
      </c>
      <c r="D199" s="42"/>
      <c r="E199" s="55"/>
      <c r="G199" s="78">
        <v>1</v>
      </c>
      <c r="H199" s="57">
        <v>1</v>
      </c>
      <c r="I199" s="57">
        <f t="shared" ref="I199" si="41">G199*H199</f>
        <v>1</v>
      </c>
      <c r="J199" s="57"/>
      <c r="K199" s="118"/>
      <c r="L199" s="20"/>
      <c r="U199" s="1"/>
      <c r="V199" s="1"/>
      <c r="W199" s="1"/>
      <c r="X199" s="1"/>
      <c r="Y199" s="1"/>
      <c r="Z199" s="1"/>
    </row>
    <row r="200" spans="1:26" s="21" customFormat="1" ht="20" customHeight="1" x14ac:dyDescent="0.2">
      <c r="A200" s="52" t="s">
        <v>439</v>
      </c>
      <c r="B200" s="21" t="s">
        <v>213</v>
      </c>
      <c r="C200" s="140" t="s">
        <v>220</v>
      </c>
      <c r="D200" s="42"/>
      <c r="E200" s="55"/>
      <c r="G200" s="78">
        <v>1</v>
      </c>
      <c r="H200" s="57">
        <v>1</v>
      </c>
      <c r="I200" s="57">
        <f t="shared" ref="I200" si="42">G200*H200</f>
        <v>1</v>
      </c>
      <c r="J200" s="57"/>
      <c r="K200" s="118"/>
      <c r="L200" s="20"/>
      <c r="U200" s="1"/>
      <c r="V200" s="1"/>
      <c r="W200" s="1"/>
      <c r="X200" s="1"/>
      <c r="Y200" s="1"/>
      <c r="Z200" s="1"/>
    </row>
    <row r="201" spans="1:26" s="21" customFormat="1" ht="20" customHeight="1" x14ac:dyDescent="0.2">
      <c r="A201" s="52" t="s">
        <v>440</v>
      </c>
      <c r="B201" s="21" t="s">
        <v>213</v>
      </c>
      <c r="C201" s="140" t="s">
        <v>221</v>
      </c>
      <c r="D201" s="42"/>
      <c r="E201" s="55"/>
      <c r="G201" s="78">
        <v>1</v>
      </c>
      <c r="H201" s="57">
        <v>1</v>
      </c>
      <c r="I201" s="57">
        <f t="shared" ref="I201" si="43">G201*H201</f>
        <v>1</v>
      </c>
      <c r="J201" s="57"/>
      <c r="K201" s="118"/>
      <c r="L201" s="20"/>
      <c r="U201" s="1"/>
      <c r="V201" s="1"/>
      <c r="W201" s="1"/>
      <c r="X201" s="1"/>
      <c r="Y201" s="1"/>
      <c r="Z201" s="1"/>
    </row>
    <row r="202" spans="1:26" s="21" customFormat="1" ht="20" customHeight="1" x14ac:dyDescent="0.2">
      <c r="A202" s="52" t="s">
        <v>441</v>
      </c>
      <c r="B202" s="21" t="s">
        <v>213</v>
      </c>
      <c r="C202" s="140" t="s">
        <v>222</v>
      </c>
      <c r="D202" s="42"/>
      <c r="E202" s="55"/>
      <c r="G202" s="78">
        <v>2</v>
      </c>
      <c r="H202" s="57">
        <v>1</v>
      </c>
      <c r="I202" s="57">
        <f t="shared" ref="I202" si="44">G202*H202</f>
        <v>2</v>
      </c>
      <c r="J202" s="57"/>
      <c r="K202" s="118"/>
      <c r="L202" s="20"/>
      <c r="U202" s="1"/>
      <c r="V202" s="1"/>
      <c r="W202" s="1"/>
      <c r="X202" s="1"/>
      <c r="Y202" s="1"/>
      <c r="Z202" s="1"/>
    </row>
    <row r="203" spans="1:26" s="21" customFormat="1" ht="20" customHeight="1" x14ac:dyDescent="0.2">
      <c r="A203" s="52" t="s">
        <v>442</v>
      </c>
      <c r="B203" s="21" t="s">
        <v>213</v>
      </c>
      <c r="C203" s="140" t="s">
        <v>223</v>
      </c>
      <c r="D203" s="42"/>
      <c r="E203" s="55"/>
      <c r="G203" s="78">
        <v>1</v>
      </c>
      <c r="H203" s="57">
        <v>1</v>
      </c>
      <c r="I203" s="57">
        <f t="shared" ref="I203" si="45">G203*H203</f>
        <v>1</v>
      </c>
      <c r="J203" s="57"/>
      <c r="K203" s="118"/>
      <c r="L203" s="20"/>
      <c r="U203" s="1"/>
      <c r="V203" s="1"/>
      <c r="W203" s="1"/>
      <c r="X203" s="1"/>
      <c r="Y203" s="1"/>
      <c r="Z203" s="1"/>
    </row>
    <row r="204" spans="1:26" s="21" customFormat="1" ht="20" customHeight="1" x14ac:dyDescent="0.2">
      <c r="A204" s="52" t="s">
        <v>443</v>
      </c>
      <c r="B204" s="21" t="s">
        <v>213</v>
      </c>
      <c r="C204" s="140" t="s">
        <v>224</v>
      </c>
      <c r="D204" s="42"/>
      <c r="E204" s="55"/>
      <c r="G204" s="78">
        <v>1</v>
      </c>
      <c r="H204" s="57">
        <v>1</v>
      </c>
      <c r="I204" s="57">
        <f t="shared" ref="I204" si="46">G204*H204</f>
        <v>1</v>
      </c>
      <c r="J204" s="57"/>
      <c r="K204" s="118"/>
      <c r="L204" s="20"/>
      <c r="U204" s="1"/>
      <c r="V204" s="1"/>
      <c r="W204" s="1"/>
      <c r="X204" s="1"/>
      <c r="Y204" s="1"/>
      <c r="Z204" s="1"/>
    </row>
    <row r="205" spans="1:26" s="21" customFormat="1" ht="20" customHeight="1" x14ac:dyDescent="0.2">
      <c r="A205" s="52" t="s">
        <v>444</v>
      </c>
      <c r="B205" s="21" t="s">
        <v>213</v>
      </c>
      <c r="C205" s="140" t="s">
        <v>225</v>
      </c>
      <c r="D205" s="42"/>
      <c r="E205" s="55"/>
      <c r="G205" s="78">
        <v>1</v>
      </c>
      <c r="H205" s="57">
        <v>1</v>
      </c>
      <c r="I205" s="57">
        <f t="shared" ref="I205" si="47">G205*H205</f>
        <v>1</v>
      </c>
      <c r="J205" s="57"/>
      <c r="K205" s="118"/>
      <c r="L205" s="20"/>
      <c r="U205" s="1"/>
      <c r="V205" s="1"/>
      <c r="W205" s="1"/>
      <c r="X205" s="1"/>
      <c r="Y205" s="1"/>
      <c r="Z205" s="1"/>
    </row>
    <row r="206" spans="1:26" s="21" customFormat="1" ht="20" customHeight="1" x14ac:dyDescent="0.2">
      <c r="A206" s="151" t="s">
        <v>510</v>
      </c>
      <c r="B206" s="152" t="s">
        <v>213</v>
      </c>
      <c r="C206" s="153" t="s">
        <v>511</v>
      </c>
      <c r="D206" s="154"/>
      <c r="E206" s="155"/>
      <c r="F206" s="152"/>
      <c r="G206" s="155">
        <v>1</v>
      </c>
      <c r="H206" s="156">
        <v>1</v>
      </c>
      <c r="I206" s="156">
        <f t="shared" ref="I206" si="48">G206*H206</f>
        <v>1</v>
      </c>
      <c r="J206" s="57"/>
      <c r="K206" s="118"/>
      <c r="L206" s="20"/>
      <c r="U206" s="1"/>
      <c r="V206" s="1"/>
      <c r="W206" s="1"/>
      <c r="X206" s="1"/>
      <c r="Y206" s="1"/>
      <c r="Z206" s="1"/>
    </row>
    <row r="207" spans="1:26" s="21" customFormat="1" ht="20" customHeight="1" x14ac:dyDescent="0.15">
      <c r="A207" s="52"/>
      <c r="B207" s="53"/>
      <c r="C207" s="55"/>
      <c r="D207" s="56"/>
      <c r="E207" s="55"/>
      <c r="G207" s="55"/>
      <c r="H207" s="58" t="s">
        <v>25</v>
      </c>
      <c r="I207" s="57">
        <f>SUBTOTAL(109,I189:I205)</f>
        <v>40</v>
      </c>
      <c r="J207" s="57"/>
      <c r="K207" s="118"/>
      <c r="L207" s="20"/>
      <c r="U207" s="1"/>
      <c r="V207" s="1"/>
      <c r="W207" s="1"/>
      <c r="X207" s="1"/>
      <c r="Y207" s="1"/>
      <c r="Z207" s="1"/>
    </row>
    <row r="208" spans="1:26" s="21" customFormat="1" ht="20" customHeight="1" x14ac:dyDescent="0.15">
      <c r="A208" s="134" t="s">
        <v>445</v>
      </c>
      <c r="B208" s="112" t="s">
        <v>226</v>
      </c>
      <c r="C208" s="55"/>
      <c r="D208" s="56"/>
      <c r="E208" s="55"/>
      <c r="G208" s="55"/>
      <c r="H208" s="57"/>
      <c r="I208" s="57"/>
      <c r="J208" s="57"/>
      <c r="K208" s="118"/>
      <c r="L208" s="20"/>
      <c r="U208" s="1"/>
      <c r="V208" s="1"/>
      <c r="W208" s="1"/>
      <c r="X208" s="1"/>
      <c r="Y208" s="1"/>
      <c r="Z208" s="1"/>
    </row>
    <row r="209" spans="1:26" s="21" customFormat="1" ht="20" customHeight="1" x14ac:dyDescent="0.15">
      <c r="A209" s="52" t="s">
        <v>446</v>
      </c>
      <c r="B209" s="53" t="s">
        <v>97</v>
      </c>
      <c r="C209" s="41" t="s">
        <v>98</v>
      </c>
      <c r="D209" s="42" t="s">
        <v>99</v>
      </c>
      <c r="E209" s="55"/>
      <c r="G209" s="55">
        <v>1</v>
      </c>
      <c r="H209" s="57">
        <v>1</v>
      </c>
      <c r="I209" s="57">
        <f>G209*H209</f>
        <v>1</v>
      </c>
      <c r="J209" s="57"/>
      <c r="K209" s="118"/>
      <c r="L209" s="20"/>
      <c r="U209" s="1"/>
      <c r="V209" s="1"/>
      <c r="W209" s="1"/>
      <c r="X209" s="1"/>
      <c r="Y209" s="1"/>
      <c r="Z209" s="1"/>
    </row>
    <row r="210" spans="1:26" s="21" customFormat="1" ht="20" customHeight="1" x14ac:dyDescent="0.15">
      <c r="A210" s="52" t="s">
        <v>447</v>
      </c>
      <c r="B210" s="44" t="s">
        <v>100</v>
      </c>
      <c r="C210" s="41" t="s">
        <v>101</v>
      </c>
      <c r="D210" s="42" t="s">
        <v>102</v>
      </c>
      <c r="E210" s="55"/>
      <c r="G210" s="55">
        <v>4</v>
      </c>
      <c r="H210" s="57">
        <v>1</v>
      </c>
      <c r="I210" s="57">
        <f t="shared" ref="I210:I213" si="49">G210*H210</f>
        <v>4</v>
      </c>
      <c r="J210" s="57"/>
      <c r="K210" s="118"/>
      <c r="L210" s="20"/>
      <c r="U210" s="1"/>
      <c r="V210" s="1"/>
      <c r="W210" s="1"/>
      <c r="X210" s="1"/>
      <c r="Y210" s="1"/>
      <c r="Z210" s="1"/>
    </row>
    <row r="211" spans="1:26" s="21" customFormat="1" ht="20" customHeight="1" x14ac:dyDescent="0.15">
      <c r="A211" s="52" t="s">
        <v>448</v>
      </c>
      <c r="C211" s="41" t="s">
        <v>103</v>
      </c>
      <c r="D211" s="42" t="s">
        <v>104</v>
      </c>
      <c r="E211" s="55"/>
      <c r="G211" s="55">
        <v>10</v>
      </c>
      <c r="H211" s="57">
        <v>1</v>
      </c>
      <c r="I211" s="57">
        <f t="shared" si="49"/>
        <v>10</v>
      </c>
      <c r="J211" s="57"/>
      <c r="K211" s="118"/>
      <c r="L211" s="20"/>
      <c r="U211" s="1"/>
      <c r="V211" s="1"/>
      <c r="W211" s="1"/>
      <c r="X211" s="1"/>
      <c r="Y211" s="1"/>
      <c r="Z211" s="1"/>
    </row>
    <row r="212" spans="1:26" s="21" customFormat="1" ht="20" customHeight="1" x14ac:dyDescent="0.15">
      <c r="A212" s="52" t="s">
        <v>449</v>
      </c>
      <c r="C212" s="41" t="s">
        <v>105</v>
      </c>
      <c r="D212" s="42" t="s">
        <v>106</v>
      </c>
      <c r="E212" s="55"/>
      <c r="G212" s="78">
        <v>1</v>
      </c>
      <c r="H212" s="57">
        <v>1</v>
      </c>
      <c r="I212" s="57">
        <f t="shared" si="49"/>
        <v>1</v>
      </c>
      <c r="J212" s="57"/>
      <c r="K212" s="118"/>
      <c r="L212" s="20"/>
      <c r="U212" s="1"/>
      <c r="V212" s="1"/>
      <c r="W212" s="1"/>
      <c r="X212" s="1"/>
      <c r="Y212" s="1"/>
      <c r="Z212" s="1"/>
    </row>
    <row r="213" spans="1:26" s="21" customFormat="1" ht="20" customHeight="1" x14ac:dyDescent="0.15">
      <c r="A213" s="52" t="s">
        <v>450</v>
      </c>
      <c r="C213" s="41" t="s">
        <v>107</v>
      </c>
      <c r="D213" s="42" t="s">
        <v>108</v>
      </c>
      <c r="E213" s="55"/>
      <c r="G213" s="55">
        <v>10</v>
      </c>
      <c r="H213" s="57">
        <v>1</v>
      </c>
      <c r="I213" s="57">
        <f t="shared" si="49"/>
        <v>10</v>
      </c>
      <c r="J213" s="57"/>
      <c r="K213" s="118"/>
      <c r="L213" s="20"/>
      <c r="U213" s="1"/>
      <c r="V213" s="1"/>
      <c r="W213" s="1"/>
      <c r="X213" s="1"/>
      <c r="Y213" s="1"/>
      <c r="Z213" s="1"/>
    </row>
    <row r="214" spans="1:26" s="21" customFormat="1" ht="20" customHeight="1" x14ac:dyDescent="0.15">
      <c r="A214" s="52"/>
      <c r="B214" s="53"/>
      <c r="C214" s="55"/>
      <c r="D214" s="56"/>
      <c r="E214" s="55"/>
      <c r="G214" s="55"/>
      <c r="H214" s="58" t="s">
        <v>25</v>
      </c>
      <c r="I214" s="57">
        <f>SUBTOTAL(109,I209:I213)</f>
        <v>26</v>
      </c>
      <c r="J214" s="57"/>
      <c r="K214" s="118"/>
      <c r="L214" s="20"/>
      <c r="U214" s="1"/>
      <c r="V214" s="1"/>
      <c r="W214" s="1"/>
      <c r="X214" s="1"/>
      <c r="Y214" s="1"/>
      <c r="Z214" s="1"/>
    </row>
    <row r="215" spans="1:26" s="21" customFormat="1" ht="20" customHeight="1" x14ac:dyDescent="0.15">
      <c r="A215" s="134" t="s">
        <v>451</v>
      </c>
      <c r="B215" s="112" t="s">
        <v>109</v>
      </c>
      <c r="C215" s="55"/>
      <c r="D215" s="56"/>
      <c r="E215" s="55"/>
      <c r="G215" s="55"/>
      <c r="H215" s="57"/>
      <c r="I215" s="57"/>
      <c r="J215" s="57"/>
      <c r="K215" s="118"/>
      <c r="L215" s="20"/>
      <c r="U215" s="1"/>
      <c r="V215" s="1"/>
      <c r="W215" s="1"/>
      <c r="X215" s="1"/>
      <c r="Y215" s="1"/>
      <c r="Z215" s="1"/>
    </row>
    <row r="216" spans="1:26" s="21" customFormat="1" ht="20" customHeight="1" x14ac:dyDescent="0.15">
      <c r="A216" s="52" t="s">
        <v>452</v>
      </c>
      <c r="B216" s="56" t="s">
        <v>110</v>
      </c>
      <c r="C216" s="43" t="s">
        <v>111</v>
      </c>
      <c r="E216" s="55"/>
      <c r="G216" s="55">
        <v>1</v>
      </c>
      <c r="H216" s="57">
        <v>1</v>
      </c>
      <c r="I216" s="57">
        <f>G216*H216</f>
        <v>1</v>
      </c>
      <c r="J216" s="57"/>
      <c r="K216" s="118"/>
      <c r="L216" s="20"/>
      <c r="U216" s="1"/>
      <c r="V216" s="1"/>
      <c r="W216" s="1"/>
      <c r="X216" s="1"/>
      <c r="Y216" s="1"/>
      <c r="Z216" s="1"/>
    </row>
    <row r="217" spans="1:26" s="21" customFormat="1" ht="20" customHeight="1" x14ac:dyDescent="0.15">
      <c r="A217" s="52" t="s">
        <v>453</v>
      </c>
      <c r="B217" s="56" t="s">
        <v>149</v>
      </c>
      <c r="C217" s="43" t="s">
        <v>112</v>
      </c>
      <c r="E217" s="55"/>
      <c r="G217" s="104">
        <v>6</v>
      </c>
      <c r="H217" s="57">
        <v>1</v>
      </c>
      <c r="I217" s="57">
        <f t="shared" ref="I217:I223" si="50">G217*H217</f>
        <v>6</v>
      </c>
      <c r="J217" s="57"/>
      <c r="K217" s="118"/>
      <c r="L217" s="20"/>
      <c r="U217" s="1"/>
      <c r="V217" s="1"/>
      <c r="W217" s="1"/>
      <c r="X217" s="1"/>
      <c r="Y217" s="1"/>
      <c r="Z217" s="1"/>
    </row>
    <row r="218" spans="1:26" s="21" customFormat="1" ht="20" customHeight="1" x14ac:dyDescent="0.15">
      <c r="A218" s="52" t="s">
        <v>454</v>
      </c>
      <c r="B218" s="56" t="s">
        <v>227</v>
      </c>
      <c r="C218" s="43" t="s">
        <v>228</v>
      </c>
      <c r="E218" s="55"/>
      <c r="G218" s="55">
        <v>1</v>
      </c>
      <c r="H218" s="57">
        <v>1</v>
      </c>
      <c r="I218" s="57">
        <f t="shared" si="50"/>
        <v>1</v>
      </c>
      <c r="J218" s="57"/>
      <c r="K218" s="118"/>
      <c r="L218" s="20"/>
      <c r="U218" s="1"/>
      <c r="V218" s="1"/>
      <c r="W218" s="1"/>
      <c r="X218" s="1"/>
      <c r="Y218" s="1"/>
      <c r="Z218" s="1"/>
    </row>
    <row r="219" spans="1:26" s="21" customFormat="1" ht="20" customHeight="1" x14ac:dyDescent="0.15">
      <c r="A219" s="52" t="s">
        <v>455</v>
      </c>
      <c r="B219" s="41" t="s">
        <v>113</v>
      </c>
      <c r="C219" s="43" t="s">
        <v>243</v>
      </c>
      <c r="E219" s="55"/>
      <c r="G219" s="55">
        <v>1</v>
      </c>
      <c r="H219" s="57">
        <v>1</v>
      </c>
      <c r="I219" s="57">
        <f t="shared" si="50"/>
        <v>1</v>
      </c>
      <c r="J219" s="57"/>
      <c r="K219" s="118"/>
      <c r="L219" s="20"/>
      <c r="U219" s="1"/>
      <c r="V219" s="1"/>
      <c r="W219" s="1"/>
      <c r="X219" s="1"/>
      <c r="Y219" s="1"/>
      <c r="Z219" s="1"/>
    </row>
    <row r="220" spans="1:26" s="21" customFormat="1" ht="20" customHeight="1" x14ac:dyDescent="0.15">
      <c r="A220" s="52" t="s">
        <v>456</v>
      </c>
      <c r="B220" s="56" t="s">
        <v>114</v>
      </c>
      <c r="C220" s="21" t="s">
        <v>152</v>
      </c>
      <c r="D220" s="43"/>
      <c r="E220" s="55"/>
      <c r="G220" s="55">
        <v>1</v>
      </c>
      <c r="H220" s="57">
        <v>1</v>
      </c>
      <c r="I220" s="57">
        <f t="shared" si="50"/>
        <v>1</v>
      </c>
      <c r="J220" s="57"/>
      <c r="K220" s="118"/>
      <c r="L220" s="20"/>
      <c r="U220" s="1"/>
      <c r="V220" s="1"/>
      <c r="W220" s="1"/>
      <c r="X220" s="1"/>
      <c r="Y220" s="1"/>
      <c r="Z220" s="1"/>
    </row>
    <row r="221" spans="1:26" s="21" customFormat="1" ht="20" customHeight="1" x14ac:dyDescent="0.15">
      <c r="A221" s="52" t="s">
        <v>457</v>
      </c>
      <c r="B221" s="44" t="s">
        <v>115</v>
      </c>
      <c r="C221" s="42" t="s">
        <v>116</v>
      </c>
      <c r="E221" s="78"/>
      <c r="G221" s="78">
        <v>2</v>
      </c>
      <c r="H221" s="57">
        <v>1</v>
      </c>
      <c r="I221" s="105">
        <f t="shared" si="50"/>
        <v>2</v>
      </c>
      <c r="J221" s="57"/>
      <c r="K221" s="118"/>
      <c r="L221" s="20"/>
      <c r="U221" s="1"/>
      <c r="V221" s="1"/>
      <c r="W221" s="1"/>
      <c r="X221" s="1"/>
      <c r="Y221" s="1"/>
      <c r="Z221" s="1"/>
    </row>
    <row r="222" spans="1:26" s="21" customFormat="1" ht="20" customHeight="1" x14ac:dyDescent="0.15">
      <c r="A222" s="52" t="s">
        <v>458</v>
      </c>
      <c r="B222" s="44" t="s">
        <v>117</v>
      </c>
      <c r="C222" s="42" t="s">
        <v>118</v>
      </c>
      <c r="E222" s="78"/>
      <c r="G222" s="78">
        <v>2</v>
      </c>
      <c r="H222" s="57">
        <v>1</v>
      </c>
      <c r="I222" s="105">
        <f t="shared" si="50"/>
        <v>2</v>
      </c>
      <c r="J222" s="57"/>
      <c r="K222" s="118"/>
      <c r="L222" s="20"/>
      <c r="U222" s="1"/>
      <c r="V222" s="1"/>
      <c r="W222" s="1"/>
      <c r="X222" s="1"/>
      <c r="Y222" s="1"/>
      <c r="Z222" s="1"/>
    </row>
    <row r="223" spans="1:26" s="21" customFormat="1" ht="20" customHeight="1" x14ac:dyDescent="0.15">
      <c r="A223" s="52" t="s">
        <v>459</v>
      </c>
      <c r="B223" s="44" t="s">
        <v>119</v>
      </c>
      <c r="C223" s="42" t="s">
        <v>229</v>
      </c>
      <c r="E223" s="78"/>
      <c r="G223" s="78">
        <v>1</v>
      </c>
      <c r="H223" s="57">
        <v>1</v>
      </c>
      <c r="I223" s="105">
        <f t="shared" si="50"/>
        <v>1</v>
      </c>
      <c r="J223" s="57"/>
      <c r="K223" s="118"/>
      <c r="L223" s="20"/>
      <c r="U223" s="1"/>
      <c r="V223" s="1"/>
      <c r="W223" s="1"/>
      <c r="X223" s="1"/>
      <c r="Y223" s="1"/>
      <c r="Z223" s="1"/>
    </row>
    <row r="224" spans="1:26" s="21" customFormat="1" ht="20" customHeight="1" x14ac:dyDescent="0.15">
      <c r="B224" s="53"/>
      <c r="C224" s="55"/>
      <c r="D224" s="56"/>
      <c r="E224" s="55"/>
      <c r="G224" s="55"/>
      <c r="H224" s="58" t="str">
        <f>H164</f>
        <v>Section Total</v>
      </c>
      <c r="I224" s="57">
        <f>SUBTOTAL(109,I216:I223)</f>
        <v>15</v>
      </c>
      <c r="J224" s="57"/>
      <c r="K224" s="118"/>
      <c r="L224" s="20"/>
      <c r="U224" s="1"/>
      <c r="V224" s="1"/>
      <c r="W224" s="1"/>
      <c r="X224" s="1"/>
      <c r="Y224" s="1"/>
      <c r="Z224" s="1"/>
    </row>
    <row r="225" spans="1:26" s="21" customFormat="1" ht="20" customHeight="1" x14ac:dyDescent="0.15">
      <c r="A225" s="134" t="s">
        <v>460</v>
      </c>
      <c r="B225" s="112" t="s">
        <v>55</v>
      </c>
      <c r="C225" s="55"/>
      <c r="D225" s="56"/>
      <c r="E225" s="55"/>
      <c r="G225" s="55"/>
      <c r="H225" s="57"/>
      <c r="I225" s="57"/>
      <c r="J225" s="57"/>
      <c r="K225" s="118"/>
      <c r="L225" s="20"/>
      <c r="U225" s="1"/>
      <c r="V225" s="1"/>
      <c r="W225" s="1"/>
      <c r="X225" s="1"/>
      <c r="Y225" s="1"/>
      <c r="Z225" s="1"/>
    </row>
    <row r="226" spans="1:26" s="21" customFormat="1" ht="20" customHeight="1" x14ac:dyDescent="0.15">
      <c r="A226" s="52" t="s">
        <v>461</v>
      </c>
      <c r="B226" s="44" t="s">
        <v>120</v>
      </c>
      <c r="C226" s="54" t="s">
        <v>525</v>
      </c>
      <c r="D226" s="56"/>
      <c r="E226" s="55"/>
      <c r="G226" s="55">
        <v>1</v>
      </c>
      <c r="H226" s="57">
        <v>1</v>
      </c>
      <c r="I226" s="57">
        <f>G226*H226</f>
        <v>1</v>
      </c>
      <c r="J226" s="57"/>
      <c r="K226" s="118"/>
      <c r="L226" s="20"/>
      <c r="U226" s="1"/>
      <c r="V226" s="1"/>
      <c r="W226" s="1"/>
      <c r="X226" s="1"/>
      <c r="Y226" s="1"/>
      <c r="Z226" s="1"/>
    </row>
    <row r="227" spans="1:26" s="21" customFormat="1" ht="20" customHeight="1" x14ac:dyDescent="0.15">
      <c r="A227" s="52" t="s">
        <v>462</v>
      </c>
      <c r="B227" s="44" t="s">
        <v>121</v>
      </c>
      <c r="C227" s="42" t="s">
        <v>122</v>
      </c>
      <c r="D227" s="56"/>
      <c r="E227" s="55"/>
      <c r="G227" s="55">
        <v>2</v>
      </c>
      <c r="H227" s="57">
        <v>1</v>
      </c>
      <c r="I227" s="57">
        <f t="shared" ref="I227:I235" si="51">G227*H227</f>
        <v>2</v>
      </c>
      <c r="J227" s="57"/>
      <c r="K227" s="118"/>
      <c r="L227" s="20"/>
      <c r="U227" s="1"/>
      <c r="V227" s="1"/>
      <c r="W227" s="1"/>
      <c r="X227" s="1"/>
      <c r="Y227" s="1"/>
      <c r="Z227" s="1"/>
    </row>
    <row r="228" spans="1:26" s="21" customFormat="1" ht="20" customHeight="1" x14ac:dyDescent="0.15">
      <c r="A228" s="52" t="s">
        <v>463</v>
      </c>
      <c r="C228" s="42" t="s">
        <v>123</v>
      </c>
      <c r="D228" s="56"/>
      <c r="E228" s="55"/>
      <c r="G228" s="55">
        <v>6</v>
      </c>
      <c r="H228" s="57">
        <v>1</v>
      </c>
      <c r="I228" s="57">
        <f t="shared" si="51"/>
        <v>6</v>
      </c>
      <c r="J228" s="57"/>
      <c r="K228" s="118"/>
      <c r="L228" s="20"/>
      <c r="U228" s="1"/>
      <c r="V228" s="1"/>
      <c r="W228" s="1"/>
      <c r="X228" s="1"/>
      <c r="Y228" s="1"/>
      <c r="Z228" s="1"/>
    </row>
    <row r="229" spans="1:26" s="21" customFormat="1" ht="20" customHeight="1" x14ac:dyDescent="0.15">
      <c r="A229" s="52" t="s">
        <v>464</v>
      </c>
      <c r="C229" s="42" t="s">
        <v>124</v>
      </c>
      <c r="D229" s="56"/>
      <c r="E229" s="55"/>
      <c r="G229" s="55">
        <v>6</v>
      </c>
      <c r="H229" s="57">
        <v>1</v>
      </c>
      <c r="I229" s="57">
        <f t="shared" si="51"/>
        <v>6</v>
      </c>
      <c r="J229" s="57"/>
      <c r="K229" s="118"/>
      <c r="L229" s="20"/>
      <c r="U229" s="1"/>
      <c r="V229" s="1"/>
      <c r="W229" s="1"/>
      <c r="X229" s="1"/>
      <c r="Y229" s="1"/>
      <c r="Z229" s="1"/>
    </row>
    <row r="230" spans="1:26" s="21" customFormat="1" ht="20" customHeight="1" x14ac:dyDescent="0.15">
      <c r="A230" s="52" t="s">
        <v>465</v>
      </c>
      <c r="C230" s="42" t="s">
        <v>125</v>
      </c>
      <c r="D230" s="56"/>
      <c r="E230" s="55"/>
      <c r="G230" s="55">
        <v>10</v>
      </c>
      <c r="H230" s="57">
        <v>1</v>
      </c>
      <c r="I230" s="57">
        <f t="shared" si="51"/>
        <v>10</v>
      </c>
      <c r="J230" s="57"/>
      <c r="K230" s="118"/>
      <c r="L230" s="20"/>
      <c r="U230" s="1"/>
      <c r="V230" s="1"/>
      <c r="W230" s="1"/>
      <c r="X230" s="1"/>
      <c r="Y230" s="1"/>
      <c r="Z230" s="1"/>
    </row>
    <row r="231" spans="1:26" s="21" customFormat="1" ht="20" customHeight="1" x14ac:dyDescent="0.15">
      <c r="A231" s="52" t="s">
        <v>466</v>
      </c>
      <c r="C231" s="42" t="s">
        <v>126</v>
      </c>
      <c r="D231" s="56"/>
      <c r="E231" s="55"/>
      <c r="G231" s="55">
        <v>4</v>
      </c>
      <c r="H231" s="57">
        <v>1</v>
      </c>
      <c r="I231" s="57">
        <f t="shared" si="51"/>
        <v>4</v>
      </c>
      <c r="J231" s="57"/>
      <c r="K231" s="118"/>
      <c r="L231" s="20"/>
      <c r="U231" s="1"/>
      <c r="V231" s="1"/>
      <c r="W231" s="1"/>
      <c r="X231" s="1"/>
      <c r="Y231" s="1"/>
      <c r="Z231" s="1"/>
    </row>
    <row r="232" spans="1:26" s="21" customFormat="1" ht="20" customHeight="1" x14ac:dyDescent="0.15">
      <c r="A232" s="52" t="s">
        <v>467</v>
      </c>
      <c r="C232" s="42" t="s">
        <v>127</v>
      </c>
      <c r="D232" s="56"/>
      <c r="E232" s="55"/>
      <c r="G232" s="55">
        <v>8</v>
      </c>
      <c r="H232" s="57">
        <v>1</v>
      </c>
      <c r="I232" s="57">
        <f t="shared" si="51"/>
        <v>8</v>
      </c>
      <c r="J232" s="57"/>
      <c r="K232" s="118"/>
      <c r="L232" s="20"/>
      <c r="U232" s="1"/>
      <c r="V232" s="1"/>
      <c r="W232" s="1"/>
      <c r="X232" s="1"/>
      <c r="Y232" s="1"/>
      <c r="Z232" s="1"/>
    </row>
    <row r="233" spans="1:26" s="21" customFormat="1" ht="20" customHeight="1" x14ac:dyDescent="0.15">
      <c r="A233" s="52" t="s">
        <v>468</v>
      </c>
      <c r="C233" s="45" t="s">
        <v>128</v>
      </c>
      <c r="D233" s="56"/>
      <c r="E233" s="55"/>
      <c r="G233" s="55">
        <v>8</v>
      </c>
      <c r="H233" s="57">
        <v>1</v>
      </c>
      <c r="I233" s="57">
        <f t="shared" si="51"/>
        <v>8</v>
      </c>
      <c r="J233" s="57"/>
      <c r="K233" s="118"/>
      <c r="L233" s="20"/>
      <c r="U233" s="1"/>
      <c r="V233" s="1"/>
      <c r="W233" s="1"/>
      <c r="X233" s="1"/>
      <c r="Y233" s="1"/>
      <c r="Z233" s="1"/>
    </row>
    <row r="234" spans="1:26" s="21" customFormat="1" ht="20" customHeight="1" x14ac:dyDescent="0.15">
      <c r="A234" s="52" t="s">
        <v>469</v>
      </c>
      <c r="C234" s="45" t="s">
        <v>129</v>
      </c>
      <c r="D234" s="56"/>
      <c r="E234" s="55"/>
      <c r="G234" s="55">
        <v>8</v>
      </c>
      <c r="H234" s="57">
        <v>1</v>
      </c>
      <c r="I234" s="57">
        <f t="shared" si="51"/>
        <v>8</v>
      </c>
      <c r="J234" s="57"/>
      <c r="K234" s="118"/>
      <c r="L234" s="20"/>
      <c r="U234" s="1"/>
      <c r="V234" s="1"/>
      <c r="W234" s="1"/>
      <c r="X234" s="1"/>
      <c r="Y234" s="1"/>
      <c r="Z234" s="1"/>
    </row>
    <row r="235" spans="1:26" s="21" customFormat="1" ht="20" customHeight="1" x14ac:dyDescent="0.15">
      <c r="A235" s="52" t="s">
        <v>470</v>
      </c>
      <c r="C235" s="45" t="s">
        <v>130</v>
      </c>
      <c r="D235" s="56"/>
      <c r="E235" s="55"/>
      <c r="G235" s="55">
        <v>8</v>
      </c>
      <c r="H235" s="57">
        <v>1</v>
      </c>
      <c r="I235" s="57">
        <f t="shared" si="51"/>
        <v>8</v>
      </c>
      <c r="J235" s="57"/>
      <c r="K235" s="118"/>
      <c r="L235" s="20"/>
      <c r="U235" s="1"/>
      <c r="V235" s="1"/>
      <c r="W235" s="1"/>
      <c r="X235" s="1"/>
      <c r="Y235" s="1"/>
      <c r="Z235" s="1"/>
    </row>
    <row r="236" spans="1:26" s="21" customFormat="1" ht="20" customHeight="1" x14ac:dyDescent="0.15">
      <c r="A236" s="52"/>
      <c r="B236" s="44"/>
      <c r="C236" s="55"/>
      <c r="D236" s="56"/>
      <c r="E236" s="55"/>
      <c r="G236" s="55"/>
      <c r="H236" s="58" t="s">
        <v>25</v>
      </c>
      <c r="I236" s="57">
        <f>SUBTOTAL(109,I226:I235)</f>
        <v>61</v>
      </c>
      <c r="J236" s="57"/>
      <c r="K236" s="118"/>
      <c r="L236" s="20"/>
      <c r="U236" s="1"/>
      <c r="V236" s="1"/>
      <c r="W236" s="1"/>
      <c r="X236" s="1"/>
      <c r="Y236" s="1"/>
      <c r="Z236" s="1"/>
    </row>
    <row r="237" spans="1:26" s="21" customFormat="1" ht="20" customHeight="1" x14ac:dyDescent="0.15">
      <c r="A237" s="114" t="s">
        <v>471</v>
      </c>
      <c r="B237" s="112" t="s">
        <v>27</v>
      </c>
      <c r="C237" s="55"/>
      <c r="D237" s="56"/>
      <c r="E237" s="55"/>
      <c r="G237" s="55"/>
      <c r="H237" s="57"/>
      <c r="I237" s="57"/>
      <c r="J237" s="57"/>
      <c r="K237" s="118"/>
      <c r="L237" s="20"/>
      <c r="U237" s="1"/>
      <c r="V237" s="1"/>
      <c r="W237" s="1"/>
      <c r="X237" s="1"/>
      <c r="Y237" s="1"/>
      <c r="Z237" s="1"/>
    </row>
    <row r="238" spans="1:26" s="21" customFormat="1" ht="20" customHeight="1" x14ac:dyDescent="0.15">
      <c r="A238" s="52" t="s">
        <v>472</v>
      </c>
      <c r="B238" s="56" t="s">
        <v>28</v>
      </c>
      <c r="C238" s="55"/>
      <c r="D238" s="56"/>
      <c r="E238" s="55"/>
      <c r="G238" s="55">
        <v>1</v>
      </c>
      <c r="H238" s="57">
        <v>1</v>
      </c>
      <c r="I238" s="57">
        <f>G238*H238</f>
        <v>1</v>
      </c>
      <c r="J238" s="57"/>
      <c r="K238" s="118"/>
      <c r="L238" s="20"/>
      <c r="U238" s="1"/>
      <c r="V238" s="1"/>
      <c r="W238" s="1"/>
      <c r="X238" s="1"/>
      <c r="Y238" s="1"/>
      <c r="Z238" s="1"/>
    </row>
    <row r="239" spans="1:26" s="21" customFormat="1" ht="20" customHeight="1" x14ac:dyDescent="0.15">
      <c r="A239" s="52" t="s">
        <v>473</v>
      </c>
      <c r="B239" s="56" t="s">
        <v>29</v>
      </c>
      <c r="C239" s="55"/>
      <c r="D239" s="56"/>
      <c r="E239" s="55"/>
      <c r="G239" s="55">
        <v>1</v>
      </c>
      <c r="H239" s="57">
        <v>1</v>
      </c>
      <c r="I239" s="57">
        <f t="shared" ref="I239:I242" si="52">G239*H239</f>
        <v>1</v>
      </c>
      <c r="J239" s="57"/>
      <c r="K239" s="118"/>
      <c r="L239" s="20"/>
      <c r="U239" s="1"/>
      <c r="V239" s="1"/>
      <c r="W239" s="1"/>
      <c r="X239" s="1"/>
      <c r="Y239" s="1"/>
      <c r="Z239" s="1"/>
    </row>
    <row r="240" spans="1:26" s="21" customFormat="1" ht="20" customHeight="1" x14ac:dyDescent="0.15">
      <c r="A240" s="52" t="s">
        <v>474</v>
      </c>
      <c r="B240" s="56" t="s">
        <v>30</v>
      </c>
      <c r="C240" s="55"/>
      <c r="D240" s="56"/>
      <c r="E240" s="55"/>
      <c r="G240" s="55">
        <v>1</v>
      </c>
      <c r="H240" s="57">
        <v>1</v>
      </c>
      <c r="I240" s="57">
        <f t="shared" si="52"/>
        <v>1</v>
      </c>
      <c r="J240" s="57"/>
      <c r="K240" s="118"/>
      <c r="L240" s="20"/>
      <c r="U240" s="1"/>
      <c r="V240" s="1"/>
      <c r="W240" s="1"/>
      <c r="X240" s="1"/>
      <c r="Y240" s="1"/>
      <c r="Z240" s="1"/>
    </row>
    <row r="241" spans="1:26" s="21" customFormat="1" ht="20" customHeight="1" x14ac:dyDescent="0.15">
      <c r="A241" s="52" t="s">
        <v>475</v>
      </c>
      <c r="B241" s="56" t="s">
        <v>31</v>
      </c>
      <c r="C241" s="55"/>
      <c r="D241" s="56"/>
      <c r="E241" s="55"/>
      <c r="G241" s="55">
        <v>1</v>
      </c>
      <c r="H241" s="57">
        <v>1</v>
      </c>
      <c r="I241" s="57">
        <f t="shared" si="52"/>
        <v>1</v>
      </c>
      <c r="J241" s="57"/>
      <c r="K241" s="118"/>
      <c r="L241" s="20"/>
      <c r="U241" s="1"/>
      <c r="V241" s="1"/>
      <c r="W241" s="1"/>
      <c r="X241" s="1"/>
      <c r="Y241" s="1"/>
      <c r="Z241" s="1"/>
    </row>
    <row r="242" spans="1:26" s="21" customFormat="1" ht="20" customHeight="1" x14ac:dyDescent="0.15">
      <c r="A242" s="52" t="s">
        <v>476</v>
      </c>
      <c r="B242" s="56" t="s">
        <v>32</v>
      </c>
      <c r="C242" s="55"/>
      <c r="D242" s="56"/>
      <c r="E242" s="55"/>
      <c r="G242" s="55">
        <v>1</v>
      </c>
      <c r="H242" s="57">
        <v>1</v>
      </c>
      <c r="I242" s="57">
        <f t="shared" si="52"/>
        <v>1</v>
      </c>
      <c r="J242" s="57"/>
      <c r="K242" s="118"/>
      <c r="L242" s="20"/>
      <c r="U242" s="1"/>
      <c r="V242" s="1"/>
      <c r="W242" s="1"/>
      <c r="X242" s="1"/>
      <c r="Y242" s="1"/>
      <c r="Z242" s="1"/>
    </row>
    <row r="243" spans="1:26" ht="20" customHeight="1" x14ac:dyDescent="0.15">
      <c r="A243" s="52" t="s">
        <v>477</v>
      </c>
      <c r="B243" s="53" t="s">
        <v>33</v>
      </c>
      <c r="C243" s="54"/>
      <c r="D243" s="55"/>
      <c r="E243" s="56"/>
      <c r="F243" s="55"/>
      <c r="G243" s="55">
        <v>1</v>
      </c>
      <c r="H243" s="57">
        <v>1</v>
      </c>
      <c r="I243" s="57">
        <f>G243*H243</f>
        <v>1</v>
      </c>
      <c r="J243" s="57"/>
      <c r="K243" s="116"/>
      <c r="L243" s="23"/>
      <c r="M243" s="24"/>
      <c r="N243" s="24"/>
      <c r="O243" s="24"/>
      <c r="P243" s="24"/>
      <c r="Q243" s="24"/>
      <c r="R243" s="24"/>
      <c r="S243" s="24"/>
      <c r="T243" s="24"/>
    </row>
    <row r="244" spans="1:26" s="21" customFormat="1" ht="20" customHeight="1" x14ac:dyDescent="0.2">
      <c r="A244" s="52"/>
      <c r="D244" s="149"/>
      <c r="E244" s="49"/>
      <c r="F244" s="50"/>
      <c r="G244" s="55">
        <v>1</v>
      </c>
      <c r="H244" s="58" t="s">
        <v>25</v>
      </c>
      <c r="I244" s="57">
        <f>SUBTOTAL(109,I238:I243)</f>
        <v>6</v>
      </c>
      <c r="J244" s="57"/>
      <c r="K244" s="118"/>
      <c r="L244" s="20"/>
      <c r="U244" s="1"/>
      <c r="V244" s="1"/>
      <c r="W244" s="1"/>
      <c r="X244" s="1"/>
      <c r="Y244" s="1"/>
      <c r="Z244" s="1"/>
    </row>
    <row r="245" spans="1:26" s="21" customFormat="1" ht="20" customHeight="1" x14ac:dyDescent="0.2">
      <c r="A245" s="52"/>
      <c r="D245" s="149"/>
      <c r="E245" s="49"/>
      <c r="F245" s="50"/>
      <c r="G245" s="55"/>
      <c r="H245" s="125" t="s">
        <v>269</v>
      </c>
      <c r="I245" s="57">
        <f>SUBTOTAL(109,I155:I244)</f>
        <v>209</v>
      </c>
      <c r="J245" s="57"/>
      <c r="K245" s="118"/>
      <c r="L245" s="20"/>
      <c r="U245" s="1"/>
      <c r="V245" s="1"/>
      <c r="W245" s="1"/>
      <c r="X245" s="1"/>
      <c r="Y245" s="1"/>
      <c r="Z245" s="1"/>
    </row>
    <row r="246" spans="1:26" s="21" customFormat="1" ht="20" customHeight="1" x14ac:dyDescent="0.2">
      <c r="A246" s="114" t="s">
        <v>478</v>
      </c>
      <c r="B246" s="168" t="s">
        <v>150</v>
      </c>
      <c r="C246" s="168"/>
      <c r="D246" s="149"/>
      <c r="E246" s="49"/>
      <c r="F246" s="50"/>
      <c r="G246" s="55"/>
      <c r="H246" s="57"/>
      <c r="I246" s="57"/>
      <c r="J246" s="57"/>
      <c r="K246" s="118"/>
      <c r="L246" s="20"/>
      <c r="U246" s="1"/>
      <c r="V246" s="1"/>
      <c r="W246" s="1"/>
      <c r="X246" s="1"/>
      <c r="Y246" s="1"/>
      <c r="Z246" s="1"/>
    </row>
    <row r="247" spans="1:26" s="21" customFormat="1" ht="20" customHeight="1" x14ac:dyDescent="0.2">
      <c r="A247" s="52" t="s">
        <v>479</v>
      </c>
      <c r="B247" s="49" t="s">
        <v>151</v>
      </c>
      <c r="C247" s="49"/>
      <c r="D247" s="149"/>
      <c r="E247" s="49"/>
      <c r="F247" s="50"/>
      <c r="G247" s="55">
        <v>1</v>
      </c>
      <c r="H247" s="57">
        <v>1</v>
      </c>
      <c r="I247" s="57">
        <f t="shared" ref="I247:I254" si="53">G247*H247</f>
        <v>1</v>
      </c>
      <c r="J247" s="57"/>
      <c r="K247" s="118"/>
      <c r="L247" s="20"/>
      <c r="U247" s="1"/>
      <c r="V247" s="1"/>
      <c r="W247" s="1"/>
      <c r="X247" s="1"/>
      <c r="Y247" s="1"/>
      <c r="Z247" s="1"/>
    </row>
    <row r="248" spans="1:26" s="21" customFormat="1" ht="20" customHeight="1" x14ac:dyDescent="0.2">
      <c r="A248" s="52" t="s">
        <v>480</v>
      </c>
      <c r="B248" s="49" t="s">
        <v>151</v>
      </c>
      <c r="C248" s="49"/>
      <c r="D248" s="149"/>
      <c r="E248" s="49"/>
      <c r="F248" s="50"/>
      <c r="G248" s="55">
        <v>1</v>
      </c>
      <c r="H248" s="57">
        <v>1</v>
      </c>
      <c r="I248" s="57">
        <f t="shared" si="53"/>
        <v>1</v>
      </c>
      <c r="J248" s="57"/>
      <c r="K248" s="118"/>
      <c r="L248" s="20"/>
      <c r="U248" s="1"/>
      <c r="V248" s="1"/>
      <c r="W248" s="1"/>
      <c r="X248" s="1"/>
      <c r="Y248" s="1"/>
      <c r="Z248" s="1"/>
    </row>
    <row r="249" spans="1:26" s="21" customFormat="1" ht="20" customHeight="1" x14ac:dyDescent="0.2">
      <c r="A249" s="52" t="s">
        <v>481</v>
      </c>
      <c r="B249" s="49" t="s">
        <v>151</v>
      </c>
      <c r="C249" s="49"/>
      <c r="D249" s="149"/>
      <c r="E249" s="49"/>
      <c r="F249" s="50"/>
      <c r="G249" s="55">
        <v>1</v>
      </c>
      <c r="H249" s="57">
        <v>1</v>
      </c>
      <c r="I249" s="57">
        <f t="shared" si="53"/>
        <v>1</v>
      </c>
      <c r="J249" s="57"/>
      <c r="K249" s="118"/>
      <c r="L249" s="20"/>
      <c r="U249" s="1"/>
      <c r="V249" s="1"/>
      <c r="W249" s="1"/>
      <c r="X249" s="1"/>
      <c r="Y249" s="1"/>
      <c r="Z249" s="1"/>
    </row>
    <row r="250" spans="1:26" s="21" customFormat="1" ht="20" customHeight="1" x14ac:dyDescent="0.2">
      <c r="A250" s="52" t="s">
        <v>482</v>
      </c>
      <c r="B250" s="49" t="s">
        <v>151</v>
      </c>
      <c r="C250" s="49"/>
      <c r="D250" s="149"/>
      <c r="E250" s="49"/>
      <c r="F250" s="50"/>
      <c r="G250" s="55">
        <v>1</v>
      </c>
      <c r="H250" s="57">
        <v>1</v>
      </c>
      <c r="I250" s="57">
        <f t="shared" si="53"/>
        <v>1</v>
      </c>
      <c r="J250" s="57"/>
      <c r="K250" s="118"/>
      <c r="L250" s="20"/>
      <c r="U250" s="1"/>
      <c r="V250" s="1"/>
      <c r="W250" s="1"/>
      <c r="X250" s="1"/>
      <c r="Y250" s="1"/>
      <c r="Z250" s="1"/>
    </row>
    <row r="251" spans="1:26" s="21" customFormat="1" ht="20" customHeight="1" x14ac:dyDescent="0.2">
      <c r="A251" s="52" t="s">
        <v>483</v>
      </c>
      <c r="B251" s="49" t="s">
        <v>151</v>
      </c>
      <c r="C251" s="49"/>
      <c r="D251" s="149"/>
      <c r="E251" s="49"/>
      <c r="F251" s="50"/>
      <c r="G251" s="55">
        <v>1</v>
      </c>
      <c r="H251" s="57">
        <v>1</v>
      </c>
      <c r="I251" s="57">
        <f t="shared" si="53"/>
        <v>1</v>
      </c>
      <c r="J251" s="57"/>
      <c r="K251" s="118"/>
      <c r="L251" s="20"/>
      <c r="U251" s="1"/>
      <c r="V251" s="1"/>
      <c r="W251" s="1"/>
      <c r="X251" s="1"/>
      <c r="Y251" s="1"/>
      <c r="Z251" s="1"/>
    </row>
    <row r="252" spans="1:26" s="21" customFormat="1" ht="20" customHeight="1" x14ac:dyDescent="0.2">
      <c r="A252" s="52" t="s">
        <v>484</v>
      </c>
      <c r="B252" s="49" t="s">
        <v>151</v>
      </c>
      <c r="C252" s="49"/>
      <c r="D252" s="149"/>
      <c r="E252" s="49"/>
      <c r="F252" s="50"/>
      <c r="G252" s="55">
        <v>1</v>
      </c>
      <c r="H252" s="57">
        <v>1</v>
      </c>
      <c r="I252" s="57">
        <f t="shared" si="53"/>
        <v>1</v>
      </c>
      <c r="J252" s="57"/>
      <c r="K252" s="118"/>
      <c r="L252" s="20"/>
      <c r="U252" s="1"/>
      <c r="V252" s="1"/>
      <c r="W252" s="1"/>
      <c r="X252" s="1"/>
      <c r="Y252" s="1"/>
      <c r="Z252" s="1"/>
    </row>
    <row r="253" spans="1:26" s="21" customFormat="1" ht="20" customHeight="1" x14ac:dyDescent="0.2">
      <c r="A253" s="52" t="s">
        <v>485</v>
      </c>
      <c r="B253" s="49" t="s">
        <v>151</v>
      </c>
      <c r="C253" s="49"/>
      <c r="D253" s="149"/>
      <c r="E253" s="49"/>
      <c r="F253" s="50"/>
      <c r="G253" s="55">
        <v>1</v>
      </c>
      <c r="H253" s="57">
        <v>1</v>
      </c>
      <c r="I253" s="57">
        <f t="shared" si="53"/>
        <v>1</v>
      </c>
      <c r="J253" s="57"/>
      <c r="K253" s="118"/>
      <c r="L253" s="20"/>
      <c r="U253" s="1"/>
      <c r="V253" s="1"/>
      <c r="W253" s="1"/>
      <c r="X253" s="1"/>
      <c r="Y253" s="1"/>
      <c r="Z253" s="1"/>
    </row>
    <row r="254" spans="1:26" s="21" customFormat="1" ht="20" customHeight="1" x14ac:dyDescent="0.2">
      <c r="A254" s="52" t="s">
        <v>486</v>
      </c>
      <c r="B254" s="49" t="s">
        <v>151</v>
      </c>
      <c r="C254" s="49"/>
      <c r="D254" s="149"/>
      <c r="E254" s="49"/>
      <c r="F254" s="50"/>
      <c r="G254" s="55">
        <v>1</v>
      </c>
      <c r="H254" s="57">
        <v>1</v>
      </c>
      <c r="I254" s="57">
        <f t="shared" si="53"/>
        <v>1</v>
      </c>
      <c r="J254" s="57"/>
      <c r="K254" s="118"/>
      <c r="L254" s="20"/>
      <c r="U254" s="1"/>
      <c r="V254" s="1"/>
      <c r="W254" s="1"/>
      <c r="X254" s="1"/>
      <c r="Y254" s="1"/>
      <c r="Z254" s="1"/>
    </row>
    <row r="255" spans="1:26" s="21" customFormat="1" ht="20" customHeight="1" x14ac:dyDescent="0.2">
      <c r="A255" s="52" t="s">
        <v>487</v>
      </c>
      <c r="B255" s="49" t="s">
        <v>151</v>
      </c>
      <c r="C255" s="49"/>
      <c r="D255" s="55"/>
      <c r="E255" s="56"/>
      <c r="F255" s="55"/>
      <c r="G255" s="55"/>
      <c r="H255" s="58" t="s">
        <v>25</v>
      </c>
      <c r="I255" s="57">
        <f>SUM(I247:J254)</f>
        <v>8</v>
      </c>
      <c r="J255" s="57"/>
      <c r="K255" s="118"/>
      <c r="L255" s="20"/>
      <c r="U255" s="1"/>
      <c r="V255" s="1"/>
      <c r="W255" s="1"/>
      <c r="X255" s="1"/>
      <c r="Y255" s="1"/>
      <c r="Z255" s="1"/>
    </row>
    <row r="256" spans="1:26" s="21" customFormat="1" ht="20" customHeight="1" x14ac:dyDescent="0.15">
      <c r="A256" s="7"/>
      <c r="B256" s="10"/>
      <c r="C256" s="11"/>
      <c r="D256" s="13"/>
      <c r="E256" s="10"/>
      <c r="F256" s="13"/>
      <c r="G256" s="13"/>
      <c r="H256" s="14"/>
      <c r="I256" s="14"/>
      <c r="J256" s="14"/>
      <c r="K256" s="20"/>
      <c r="L256" s="20"/>
      <c r="U256" s="1"/>
      <c r="V256" s="1"/>
      <c r="W256" s="1"/>
      <c r="X256" s="1"/>
      <c r="Y256" s="1"/>
      <c r="Z256" s="1"/>
    </row>
    <row r="257" spans="1:26" s="21" customFormat="1" ht="20" customHeight="1" x14ac:dyDescent="0.15">
      <c r="A257" s="7"/>
      <c r="B257" s="10"/>
      <c r="C257" s="11"/>
      <c r="D257" s="13"/>
      <c r="E257" s="10"/>
      <c r="F257" s="13"/>
      <c r="G257" s="13"/>
      <c r="H257" s="14"/>
      <c r="I257" s="14"/>
      <c r="J257" s="14"/>
      <c r="K257" s="20"/>
      <c r="L257" s="20"/>
      <c r="U257" s="1"/>
      <c r="V257" s="1"/>
      <c r="W257" s="1"/>
      <c r="X257" s="1"/>
      <c r="Y257" s="1"/>
      <c r="Z257" s="1"/>
    </row>
    <row r="258" spans="1:26" s="21" customFormat="1" ht="20" customHeight="1" x14ac:dyDescent="0.15">
      <c r="A258" s="7"/>
      <c r="B258" s="10"/>
      <c r="C258" s="11"/>
      <c r="D258" s="13"/>
      <c r="E258" s="10"/>
      <c r="F258" s="13"/>
      <c r="G258" s="13"/>
      <c r="H258" s="14"/>
      <c r="I258" s="14"/>
      <c r="J258" s="14"/>
      <c r="K258" s="20"/>
      <c r="L258" s="20"/>
      <c r="U258" s="1"/>
      <c r="V258" s="1"/>
      <c r="W258" s="1"/>
      <c r="X258" s="1"/>
      <c r="Y258" s="1"/>
      <c r="Z258" s="1"/>
    </row>
    <row r="259" spans="1:26" s="21" customFormat="1" ht="20" customHeight="1" x14ac:dyDescent="0.15">
      <c r="A259" s="7"/>
      <c r="B259" s="10"/>
      <c r="C259" s="11"/>
      <c r="D259" s="13"/>
      <c r="E259" s="10"/>
      <c r="F259" s="13"/>
      <c r="G259" s="13"/>
      <c r="H259" s="14"/>
      <c r="I259" s="14"/>
      <c r="J259" s="14"/>
      <c r="K259" s="20"/>
      <c r="L259" s="20"/>
      <c r="U259" s="1"/>
      <c r="V259" s="1"/>
      <c r="W259" s="1"/>
      <c r="X259" s="1"/>
      <c r="Y259" s="1"/>
      <c r="Z259" s="1"/>
    </row>
    <row r="260" spans="1:26" s="21" customFormat="1" ht="20" customHeight="1" x14ac:dyDescent="0.15">
      <c r="A260" s="7"/>
      <c r="B260" s="10"/>
      <c r="C260" s="11"/>
      <c r="D260" s="13"/>
      <c r="E260" s="10"/>
      <c r="F260" s="13"/>
      <c r="G260" s="13"/>
      <c r="H260" s="14"/>
      <c r="I260" s="14"/>
      <c r="J260" s="14"/>
      <c r="K260" s="20"/>
      <c r="L260" s="20"/>
      <c r="U260" s="1"/>
      <c r="V260" s="1"/>
      <c r="W260" s="1"/>
      <c r="X260" s="1"/>
      <c r="Y260" s="1"/>
      <c r="Z260" s="1"/>
    </row>
    <row r="261" spans="1:26" s="21" customFormat="1" ht="20" customHeight="1" x14ac:dyDescent="0.15">
      <c r="A261" s="7"/>
      <c r="B261" s="10"/>
      <c r="C261" s="11"/>
      <c r="D261" s="13"/>
      <c r="E261" s="10"/>
      <c r="F261" s="13"/>
      <c r="G261" s="13"/>
      <c r="H261" s="14"/>
      <c r="I261" s="14"/>
      <c r="J261" s="14"/>
      <c r="K261" s="20"/>
      <c r="L261" s="20"/>
      <c r="U261" s="1"/>
      <c r="V261" s="1"/>
      <c r="W261" s="1"/>
      <c r="X261" s="1"/>
      <c r="Y261" s="1"/>
      <c r="Z261" s="1"/>
    </row>
    <row r="262" spans="1:26" s="21" customFormat="1" ht="20" customHeight="1" x14ac:dyDescent="0.15">
      <c r="A262" s="7"/>
      <c r="B262" s="10"/>
      <c r="C262" s="11"/>
      <c r="D262" s="13"/>
      <c r="E262" s="10"/>
      <c r="F262" s="13"/>
      <c r="G262" s="13"/>
      <c r="H262" s="14"/>
      <c r="I262" s="14"/>
      <c r="J262" s="14"/>
      <c r="K262" s="20"/>
      <c r="L262" s="20"/>
      <c r="U262" s="1"/>
      <c r="V262" s="1"/>
      <c r="W262" s="1"/>
      <c r="X262" s="1"/>
      <c r="Y262" s="1"/>
      <c r="Z262" s="1"/>
    </row>
    <row r="263" spans="1:26" s="21" customFormat="1" ht="20" customHeight="1" x14ac:dyDescent="0.15">
      <c r="A263" s="7"/>
      <c r="B263" s="10"/>
      <c r="C263" s="11"/>
      <c r="D263" s="13"/>
      <c r="E263" s="10"/>
      <c r="F263" s="13"/>
      <c r="G263" s="13"/>
      <c r="H263" s="14"/>
      <c r="I263" s="14"/>
      <c r="J263" s="14"/>
      <c r="K263" s="20"/>
      <c r="L263" s="20"/>
      <c r="U263" s="1"/>
      <c r="V263" s="1"/>
      <c r="W263" s="1"/>
      <c r="X263" s="1"/>
      <c r="Y263" s="1"/>
      <c r="Z263" s="1"/>
    </row>
    <row r="264" spans="1:26" s="21" customFormat="1" ht="20" customHeight="1" x14ac:dyDescent="0.15">
      <c r="A264" s="7"/>
      <c r="B264" s="10"/>
      <c r="C264" s="11"/>
      <c r="D264" s="13"/>
      <c r="E264" s="10"/>
      <c r="F264" s="13"/>
      <c r="G264" s="13"/>
      <c r="H264" s="14"/>
      <c r="I264" s="14"/>
      <c r="J264" s="14"/>
      <c r="K264" s="20"/>
      <c r="L264" s="20"/>
      <c r="U264" s="1"/>
      <c r="V264" s="1"/>
      <c r="W264" s="1"/>
      <c r="X264" s="1"/>
      <c r="Y264" s="1"/>
      <c r="Z264" s="1"/>
    </row>
    <row r="265" spans="1:26" s="21" customFormat="1" ht="20" customHeight="1" x14ac:dyDescent="0.15">
      <c r="A265" s="7"/>
      <c r="B265" s="10"/>
      <c r="C265" s="11"/>
      <c r="D265" s="13"/>
      <c r="E265" s="10"/>
      <c r="F265" s="13"/>
      <c r="G265" s="13"/>
      <c r="H265" s="14"/>
      <c r="I265" s="14"/>
      <c r="J265" s="14"/>
      <c r="K265" s="20"/>
      <c r="L265" s="20"/>
      <c r="U265" s="1"/>
      <c r="V265" s="1"/>
      <c r="W265" s="1"/>
      <c r="X265" s="1"/>
      <c r="Y265" s="1"/>
      <c r="Z265" s="1"/>
    </row>
    <row r="266" spans="1:26" s="21" customFormat="1" ht="20" customHeight="1" x14ac:dyDescent="0.15">
      <c r="A266" s="7"/>
      <c r="B266" s="10"/>
      <c r="C266" s="11"/>
      <c r="D266" s="13"/>
      <c r="E266" s="10"/>
      <c r="F266" s="13"/>
      <c r="G266" s="13"/>
      <c r="H266" s="14"/>
      <c r="I266" s="14"/>
      <c r="J266" s="14"/>
      <c r="K266" s="20"/>
      <c r="L266" s="20"/>
      <c r="U266" s="1"/>
      <c r="V266" s="1"/>
      <c r="W266" s="1"/>
      <c r="X266" s="1"/>
      <c r="Y266" s="1"/>
      <c r="Z266" s="1"/>
    </row>
    <row r="267" spans="1:26" s="21" customFormat="1" ht="20" customHeight="1" x14ac:dyDescent="0.15">
      <c r="A267" s="7"/>
      <c r="B267" s="10"/>
      <c r="C267" s="11"/>
      <c r="D267" s="13"/>
      <c r="E267" s="10"/>
      <c r="F267" s="13"/>
      <c r="G267" s="13"/>
      <c r="H267" s="14"/>
      <c r="I267" s="14"/>
      <c r="J267" s="14"/>
      <c r="K267" s="20"/>
      <c r="L267" s="20"/>
      <c r="U267" s="1"/>
      <c r="V267" s="1"/>
      <c r="W267" s="1"/>
      <c r="X267" s="1"/>
      <c r="Y267" s="1"/>
      <c r="Z267" s="1"/>
    </row>
    <row r="268" spans="1:26" s="21" customFormat="1" ht="20" customHeight="1" x14ac:dyDescent="0.15">
      <c r="A268" s="7"/>
      <c r="B268" s="10"/>
      <c r="C268" s="11"/>
      <c r="D268" s="13"/>
      <c r="E268" s="10"/>
      <c r="F268" s="13"/>
      <c r="G268" s="13"/>
      <c r="H268" s="14"/>
      <c r="I268" s="14"/>
      <c r="J268" s="14"/>
      <c r="K268" s="20"/>
      <c r="L268" s="20"/>
      <c r="U268" s="1"/>
      <c r="V268" s="1"/>
      <c r="W268" s="1"/>
      <c r="X268" s="1"/>
      <c r="Y268" s="1"/>
      <c r="Z268" s="1"/>
    </row>
    <row r="269" spans="1:26" s="21" customFormat="1" ht="20" customHeight="1" x14ac:dyDescent="0.15">
      <c r="A269" s="7"/>
      <c r="B269" s="10"/>
      <c r="C269" s="11"/>
      <c r="D269" s="13"/>
      <c r="E269" s="10"/>
      <c r="F269" s="13"/>
      <c r="G269" s="13"/>
      <c r="H269" s="14"/>
      <c r="I269" s="14"/>
      <c r="J269" s="14"/>
      <c r="K269" s="20"/>
      <c r="L269" s="20"/>
      <c r="U269" s="1"/>
      <c r="V269" s="1"/>
      <c r="W269" s="1"/>
      <c r="X269" s="1"/>
      <c r="Y269" s="1"/>
      <c r="Z269" s="1"/>
    </row>
    <row r="270" spans="1:26" s="21" customFormat="1" ht="20" customHeight="1" x14ac:dyDescent="0.15">
      <c r="A270" s="7"/>
      <c r="B270" s="10"/>
      <c r="C270" s="11"/>
      <c r="D270" s="13"/>
      <c r="E270" s="10"/>
      <c r="F270" s="13"/>
      <c r="G270" s="13"/>
      <c r="H270" s="14"/>
      <c r="I270" s="14"/>
      <c r="J270" s="14"/>
      <c r="K270" s="20"/>
      <c r="L270" s="20"/>
      <c r="U270" s="1"/>
      <c r="V270" s="1"/>
      <c r="W270" s="1"/>
      <c r="X270" s="1"/>
      <c r="Y270" s="1"/>
      <c r="Z270" s="1"/>
    </row>
    <row r="271" spans="1:26" s="21" customFormat="1" ht="20" customHeight="1" x14ac:dyDescent="0.15">
      <c r="A271" s="7"/>
      <c r="B271" s="10"/>
      <c r="C271" s="11"/>
      <c r="D271" s="13"/>
      <c r="E271" s="10"/>
      <c r="F271" s="13"/>
      <c r="G271" s="13"/>
      <c r="H271" s="14"/>
      <c r="I271" s="14"/>
      <c r="J271" s="14"/>
      <c r="K271" s="20"/>
      <c r="L271" s="20"/>
      <c r="U271" s="1"/>
      <c r="V271" s="1"/>
      <c r="W271" s="1"/>
      <c r="X271" s="1"/>
      <c r="Y271" s="1"/>
      <c r="Z271" s="1"/>
    </row>
    <row r="272" spans="1:26" s="21" customFormat="1" ht="20" customHeight="1" x14ac:dyDescent="0.15">
      <c r="A272" s="7"/>
      <c r="B272" s="10"/>
      <c r="C272" s="11"/>
      <c r="D272" s="13"/>
      <c r="E272" s="10"/>
      <c r="F272" s="13"/>
      <c r="G272" s="13"/>
      <c r="H272" s="14"/>
      <c r="I272" s="14"/>
      <c r="J272" s="14"/>
      <c r="K272" s="20"/>
      <c r="L272" s="20"/>
      <c r="U272" s="1"/>
      <c r="V272" s="1"/>
      <c r="W272" s="1"/>
      <c r="X272" s="1"/>
      <c r="Y272" s="1"/>
      <c r="Z272" s="1"/>
    </row>
    <row r="273" spans="1:26" s="21" customFormat="1" ht="20" customHeight="1" x14ac:dyDescent="0.15">
      <c r="A273" s="7"/>
      <c r="B273" s="10"/>
      <c r="C273" s="11"/>
      <c r="D273" s="13"/>
      <c r="E273" s="10"/>
      <c r="F273" s="13"/>
      <c r="G273" s="13"/>
      <c r="H273" s="14"/>
      <c r="I273" s="14"/>
      <c r="J273" s="14"/>
      <c r="K273" s="20"/>
      <c r="L273" s="20"/>
      <c r="U273" s="1"/>
      <c r="V273" s="1"/>
      <c r="W273" s="1"/>
      <c r="X273" s="1"/>
      <c r="Y273" s="1"/>
      <c r="Z273" s="1"/>
    </row>
    <row r="274" spans="1:26" s="21" customFormat="1" ht="20" customHeight="1" x14ac:dyDescent="0.15">
      <c r="A274" s="7"/>
      <c r="B274" s="10"/>
      <c r="C274" s="11"/>
      <c r="D274" s="13"/>
      <c r="E274" s="10"/>
      <c r="F274" s="13"/>
      <c r="G274" s="13"/>
      <c r="H274" s="14"/>
      <c r="I274" s="14"/>
      <c r="J274" s="14"/>
      <c r="K274" s="20"/>
      <c r="L274" s="20"/>
      <c r="U274" s="1"/>
      <c r="V274" s="1"/>
      <c r="W274" s="1"/>
      <c r="X274" s="1"/>
      <c r="Y274" s="1"/>
      <c r="Z274" s="1"/>
    </row>
    <row r="275" spans="1:26" s="21" customFormat="1" ht="20" customHeight="1" x14ac:dyDescent="0.15">
      <c r="A275" s="7"/>
      <c r="B275" s="10"/>
      <c r="C275" s="11"/>
      <c r="D275" s="13"/>
      <c r="E275" s="10"/>
      <c r="F275" s="13"/>
      <c r="G275" s="13"/>
      <c r="H275" s="14"/>
      <c r="I275" s="14"/>
      <c r="J275" s="14"/>
      <c r="K275" s="20"/>
      <c r="L275" s="20"/>
      <c r="U275" s="1"/>
      <c r="V275" s="1"/>
      <c r="W275" s="1"/>
      <c r="X275" s="1"/>
      <c r="Y275" s="1"/>
      <c r="Z275" s="1"/>
    </row>
    <row r="276" spans="1:26" s="21" customFormat="1" ht="20" customHeight="1" x14ac:dyDescent="0.15">
      <c r="A276" s="7"/>
      <c r="B276" s="10"/>
      <c r="C276" s="11"/>
      <c r="D276" s="13"/>
      <c r="E276" s="10"/>
      <c r="F276" s="13"/>
      <c r="G276" s="13"/>
      <c r="H276" s="14"/>
      <c r="I276" s="14"/>
      <c r="J276" s="14"/>
      <c r="K276" s="20"/>
      <c r="L276" s="20"/>
      <c r="U276" s="1"/>
      <c r="V276" s="1"/>
      <c r="W276" s="1"/>
      <c r="X276" s="1"/>
      <c r="Y276" s="1"/>
      <c r="Z276" s="1"/>
    </row>
    <row r="277" spans="1:26" s="21" customFormat="1" ht="20" customHeight="1" x14ac:dyDescent="0.15">
      <c r="A277" s="7"/>
      <c r="B277" s="10"/>
      <c r="C277" s="11"/>
      <c r="D277" s="13"/>
      <c r="E277" s="10"/>
      <c r="F277" s="13"/>
      <c r="G277" s="13"/>
      <c r="H277" s="14"/>
      <c r="I277" s="14"/>
      <c r="J277" s="14"/>
      <c r="K277" s="20"/>
      <c r="L277" s="20"/>
      <c r="U277" s="1"/>
      <c r="V277" s="1"/>
      <c r="W277" s="1"/>
      <c r="X277" s="1"/>
      <c r="Y277" s="1"/>
      <c r="Z277" s="1"/>
    </row>
    <row r="278" spans="1:26" s="21" customFormat="1" ht="20" customHeight="1" x14ac:dyDescent="0.15">
      <c r="A278" s="7"/>
      <c r="B278" s="10"/>
      <c r="C278" s="11"/>
      <c r="D278" s="13"/>
      <c r="E278" s="10"/>
      <c r="F278" s="13"/>
      <c r="G278" s="13"/>
      <c r="H278" s="14"/>
      <c r="I278" s="14"/>
      <c r="J278" s="14"/>
      <c r="K278" s="20"/>
      <c r="L278" s="20"/>
      <c r="U278" s="1"/>
      <c r="V278" s="1"/>
      <c r="W278" s="1"/>
      <c r="X278" s="1"/>
      <c r="Y278" s="1"/>
      <c r="Z278" s="1"/>
    </row>
    <row r="279" spans="1:26" s="21" customFormat="1" ht="20" customHeight="1" x14ac:dyDescent="0.15">
      <c r="A279" s="7"/>
      <c r="B279" s="10"/>
      <c r="C279" s="11"/>
      <c r="D279" s="13"/>
      <c r="E279" s="10"/>
      <c r="F279" s="13"/>
      <c r="G279" s="13"/>
      <c r="H279" s="14"/>
      <c r="I279" s="14"/>
      <c r="J279" s="14"/>
      <c r="K279" s="20"/>
      <c r="L279" s="20"/>
      <c r="U279" s="1"/>
      <c r="V279" s="1"/>
      <c r="W279" s="1"/>
      <c r="X279" s="1"/>
      <c r="Y279" s="1"/>
      <c r="Z279" s="1"/>
    </row>
    <row r="280" spans="1:26" s="21" customFormat="1" ht="20" customHeight="1" x14ac:dyDescent="0.15">
      <c r="A280" s="7"/>
      <c r="B280" s="10"/>
      <c r="C280" s="11"/>
      <c r="D280" s="13"/>
      <c r="E280" s="10"/>
      <c r="F280" s="13"/>
      <c r="G280" s="13"/>
      <c r="H280" s="14"/>
      <c r="I280" s="14"/>
      <c r="J280" s="14"/>
      <c r="K280" s="20"/>
      <c r="L280" s="20"/>
      <c r="U280" s="1"/>
      <c r="V280" s="1"/>
      <c r="W280" s="1"/>
      <c r="X280" s="1"/>
      <c r="Y280" s="1"/>
      <c r="Z280" s="1"/>
    </row>
    <row r="281" spans="1:26" s="21" customFormat="1" ht="20" customHeight="1" x14ac:dyDescent="0.15">
      <c r="A281" s="7"/>
      <c r="B281" s="10"/>
      <c r="C281" s="11"/>
      <c r="D281" s="13"/>
      <c r="E281" s="10"/>
      <c r="F281" s="13"/>
      <c r="G281" s="13"/>
      <c r="H281" s="14"/>
      <c r="I281" s="14"/>
      <c r="J281" s="14"/>
      <c r="K281" s="20"/>
      <c r="L281" s="20"/>
      <c r="U281" s="1"/>
      <c r="V281" s="1"/>
      <c r="W281" s="1"/>
      <c r="X281" s="1"/>
      <c r="Y281" s="1"/>
      <c r="Z281" s="1"/>
    </row>
    <row r="282" spans="1:26" s="21" customFormat="1" ht="20" customHeight="1" x14ac:dyDescent="0.15">
      <c r="A282" s="7"/>
      <c r="B282" s="10"/>
      <c r="C282" s="11"/>
      <c r="D282" s="13"/>
      <c r="E282" s="10"/>
      <c r="F282" s="13"/>
      <c r="G282" s="13"/>
      <c r="H282" s="14"/>
      <c r="I282" s="14"/>
      <c r="J282" s="14"/>
      <c r="K282" s="20"/>
      <c r="L282" s="20"/>
      <c r="U282" s="1"/>
      <c r="V282" s="1"/>
      <c r="W282" s="1"/>
      <c r="X282" s="1"/>
      <c r="Y282" s="1"/>
      <c r="Z282" s="1"/>
    </row>
    <row r="283" spans="1:26" s="21" customFormat="1" ht="20" customHeight="1" x14ac:dyDescent="0.15">
      <c r="A283" s="7"/>
      <c r="B283" s="10"/>
      <c r="C283" s="11"/>
      <c r="D283" s="13"/>
      <c r="E283" s="10"/>
      <c r="F283" s="13"/>
      <c r="G283" s="13"/>
      <c r="H283" s="14"/>
      <c r="I283" s="14"/>
      <c r="J283" s="14"/>
      <c r="K283" s="20"/>
      <c r="L283" s="20"/>
      <c r="U283" s="1"/>
      <c r="V283" s="1"/>
      <c r="W283" s="1"/>
      <c r="X283" s="1"/>
      <c r="Y283" s="1"/>
      <c r="Z283" s="1"/>
    </row>
    <row r="284" spans="1:26" s="21" customFormat="1" ht="20" customHeight="1" x14ac:dyDescent="0.15">
      <c r="A284" s="7"/>
      <c r="B284" s="10"/>
      <c r="C284" s="11"/>
      <c r="D284" s="13"/>
      <c r="E284" s="10"/>
      <c r="F284" s="13"/>
      <c r="G284" s="13"/>
      <c r="H284" s="14"/>
      <c r="I284" s="14"/>
      <c r="J284" s="14"/>
      <c r="K284" s="20"/>
      <c r="L284" s="20"/>
      <c r="U284" s="1"/>
      <c r="V284" s="1"/>
      <c r="W284" s="1"/>
      <c r="X284" s="1"/>
      <c r="Y284" s="1"/>
      <c r="Z284" s="1"/>
    </row>
    <row r="285" spans="1:26" s="21" customFormat="1" ht="20" customHeight="1" x14ac:dyDescent="0.15">
      <c r="A285" s="7"/>
      <c r="B285" s="10"/>
      <c r="C285" s="11"/>
      <c r="D285" s="13"/>
      <c r="E285" s="10"/>
      <c r="F285" s="13"/>
      <c r="G285" s="13"/>
      <c r="H285" s="14"/>
      <c r="I285" s="14"/>
      <c r="J285" s="14"/>
      <c r="K285" s="20"/>
      <c r="L285" s="20"/>
      <c r="U285" s="1"/>
      <c r="V285" s="1"/>
      <c r="W285" s="1"/>
      <c r="X285" s="1"/>
      <c r="Y285" s="1"/>
      <c r="Z285" s="1"/>
    </row>
    <row r="286" spans="1:26" s="21" customFormat="1" ht="20" customHeight="1" x14ac:dyDescent="0.15">
      <c r="A286" s="7"/>
      <c r="B286" s="10"/>
      <c r="C286" s="11"/>
      <c r="D286" s="13"/>
      <c r="E286" s="10"/>
      <c r="F286" s="13"/>
      <c r="G286" s="13"/>
      <c r="H286" s="14"/>
      <c r="I286" s="14"/>
      <c r="J286" s="14"/>
      <c r="K286" s="20"/>
      <c r="L286" s="20"/>
      <c r="U286" s="1"/>
      <c r="V286" s="1"/>
      <c r="W286" s="1"/>
      <c r="X286" s="1"/>
      <c r="Y286" s="1"/>
      <c r="Z286" s="1"/>
    </row>
    <row r="287" spans="1:26" s="21" customFormat="1" ht="20" customHeight="1" x14ac:dyDescent="0.15">
      <c r="A287" s="7"/>
      <c r="B287" s="10"/>
      <c r="C287" s="11"/>
      <c r="D287" s="13"/>
      <c r="E287" s="10"/>
      <c r="F287" s="13"/>
      <c r="G287" s="13"/>
      <c r="H287" s="14"/>
      <c r="I287" s="14"/>
      <c r="J287" s="14"/>
      <c r="K287" s="20"/>
      <c r="L287" s="20"/>
      <c r="U287" s="1"/>
      <c r="V287" s="1"/>
      <c r="W287" s="1"/>
      <c r="X287" s="1"/>
      <c r="Y287" s="1"/>
      <c r="Z287" s="1"/>
    </row>
    <row r="288" spans="1:26" s="21" customFormat="1" ht="20" customHeight="1" x14ac:dyDescent="0.15">
      <c r="A288" s="7"/>
      <c r="B288" s="10"/>
      <c r="C288" s="11"/>
      <c r="D288" s="13"/>
      <c r="E288" s="10"/>
      <c r="F288" s="13"/>
      <c r="G288" s="13"/>
      <c r="H288" s="14"/>
      <c r="I288" s="14"/>
      <c r="J288" s="14"/>
      <c r="K288" s="20"/>
      <c r="L288" s="20"/>
      <c r="U288" s="1"/>
      <c r="V288" s="1"/>
      <c r="W288" s="1"/>
      <c r="X288" s="1"/>
      <c r="Y288" s="1"/>
      <c r="Z288" s="1"/>
    </row>
    <row r="289" spans="1:26" s="21" customFormat="1" ht="20" customHeight="1" x14ac:dyDescent="0.15">
      <c r="A289" s="7"/>
      <c r="B289" s="10"/>
      <c r="C289" s="11"/>
      <c r="D289" s="13"/>
      <c r="E289" s="10"/>
      <c r="F289" s="13"/>
      <c r="G289" s="13"/>
      <c r="H289" s="14"/>
      <c r="I289" s="14"/>
      <c r="J289" s="14"/>
      <c r="K289" s="20"/>
      <c r="L289" s="20"/>
      <c r="U289" s="1"/>
      <c r="V289" s="1"/>
      <c r="W289" s="1"/>
      <c r="X289" s="1"/>
      <c r="Y289" s="1"/>
      <c r="Z289" s="1"/>
    </row>
    <row r="290" spans="1:26" s="21" customFormat="1" ht="20" customHeight="1" x14ac:dyDescent="0.15">
      <c r="A290" s="7"/>
      <c r="B290" s="10"/>
      <c r="C290" s="11"/>
      <c r="D290" s="13"/>
      <c r="E290" s="10"/>
      <c r="F290" s="13"/>
      <c r="G290" s="13"/>
      <c r="H290" s="14"/>
      <c r="I290" s="14"/>
      <c r="J290" s="14"/>
      <c r="K290" s="20"/>
      <c r="L290" s="20"/>
      <c r="U290" s="1"/>
      <c r="V290" s="1"/>
      <c r="W290" s="1"/>
      <c r="X290" s="1"/>
      <c r="Y290" s="1"/>
      <c r="Z290" s="1"/>
    </row>
    <row r="291" spans="1:26" s="21" customFormat="1" ht="20" customHeight="1" x14ac:dyDescent="0.15">
      <c r="A291" s="7"/>
      <c r="B291" s="10"/>
      <c r="C291" s="11"/>
      <c r="D291" s="13"/>
      <c r="E291" s="10"/>
      <c r="F291" s="13"/>
      <c r="G291" s="13"/>
      <c r="H291" s="14"/>
      <c r="I291" s="14"/>
      <c r="J291" s="14"/>
      <c r="K291" s="20"/>
      <c r="L291" s="20"/>
      <c r="U291" s="1"/>
      <c r="V291" s="1"/>
      <c r="W291" s="1"/>
      <c r="X291" s="1"/>
      <c r="Y291" s="1"/>
      <c r="Z291" s="1"/>
    </row>
    <row r="292" spans="1:26" s="21" customFormat="1" ht="20" customHeight="1" x14ac:dyDescent="0.15">
      <c r="A292" s="7"/>
      <c r="B292" s="10"/>
      <c r="C292" s="11"/>
      <c r="D292" s="13"/>
      <c r="E292" s="10"/>
      <c r="F292" s="13"/>
      <c r="G292" s="13"/>
      <c r="H292" s="14"/>
      <c r="I292" s="14"/>
      <c r="J292" s="14"/>
      <c r="K292" s="20"/>
      <c r="L292" s="20"/>
      <c r="U292" s="1"/>
      <c r="V292" s="1"/>
      <c r="W292" s="1"/>
      <c r="X292" s="1"/>
      <c r="Y292" s="1"/>
      <c r="Z292" s="1"/>
    </row>
    <row r="293" spans="1:26" s="21" customFormat="1" ht="20" customHeight="1" x14ac:dyDescent="0.15">
      <c r="A293" s="7"/>
      <c r="B293" s="10"/>
      <c r="C293" s="11"/>
      <c r="D293" s="13"/>
      <c r="E293" s="10"/>
      <c r="F293" s="13"/>
      <c r="G293" s="13"/>
      <c r="H293" s="14"/>
      <c r="I293" s="14"/>
      <c r="J293" s="14"/>
      <c r="K293" s="20"/>
      <c r="L293" s="20"/>
      <c r="U293" s="1"/>
      <c r="V293" s="1"/>
      <c r="W293" s="1"/>
      <c r="X293" s="1"/>
      <c r="Y293" s="1"/>
      <c r="Z293" s="1"/>
    </row>
    <row r="294" spans="1:26" s="21" customFormat="1" ht="20" customHeight="1" x14ac:dyDescent="0.15">
      <c r="A294" s="7"/>
      <c r="B294" s="10"/>
      <c r="C294" s="11"/>
      <c r="D294" s="13"/>
      <c r="E294" s="10"/>
      <c r="F294" s="13"/>
      <c r="G294" s="13"/>
      <c r="H294" s="14"/>
      <c r="I294" s="14"/>
      <c r="J294" s="14"/>
      <c r="K294" s="20"/>
      <c r="L294" s="20"/>
      <c r="U294" s="1"/>
      <c r="V294" s="1"/>
      <c r="W294" s="1"/>
      <c r="X294" s="1"/>
      <c r="Y294" s="1"/>
      <c r="Z294" s="1"/>
    </row>
    <row r="295" spans="1:26" s="21" customFormat="1" ht="20" customHeight="1" x14ac:dyDescent="0.15">
      <c r="A295" s="1"/>
      <c r="B295" s="12"/>
      <c r="C295" s="11"/>
      <c r="D295" s="13"/>
      <c r="E295" s="10"/>
      <c r="F295" s="13"/>
      <c r="G295" s="13"/>
      <c r="H295" s="14"/>
      <c r="I295" s="14"/>
      <c r="J295" s="14"/>
      <c r="K295" s="20"/>
      <c r="L295" s="20"/>
      <c r="U295" s="1"/>
      <c r="V295" s="1"/>
      <c r="W295" s="1"/>
      <c r="X295" s="1"/>
      <c r="Y295" s="1"/>
      <c r="Z295" s="1"/>
    </row>
  </sheetData>
  <mergeCells count="11">
    <mergeCell ref="B246:C246"/>
    <mergeCell ref="K1:T1"/>
    <mergeCell ref="K2:L2"/>
    <mergeCell ref="M2:N2"/>
    <mergeCell ref="O2:P2"/>
    <mergeCell ref="Q2:R2"/>
    <mergeCell ref="S2:T2"/>
    <mergeCell ref="A80:I80"/>
    <mergeCell ref="A4:J4"/>
    <mergeCell ref="A153:I153"/>
    <mergeCell ref="A35:J35"/>
  </mergeCells>
  <phoneticPr fontId="2" type="noConversion"/>
  <pageMargins left="0.25" right="0.25" top="0.75" bottom="0.75" header="0.3" footer="0.3"/>
  <pageSetup paperSize="189" scale="34" fitToHeight="10" orientation="landscape" r:id="rId1"/>
  <headerFooter>
    <oddHeader>&amp;L&amp;G</oddHeader>
    <oddFooter>&amp;L&amp;F&amp;C&amp;D&amp;R&amp;P&amp;N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F82DBD981B52438FFEE180445CE297" ma:contentTypeVersion="10" ma:contentTypeDescription="Create a new document." ma:contentTypeScope="" ma:versionID="dafd53d58e9367c5bea827e4c7aded71">
  <xsd:schema xmlns:xsd="http://www.w3.org/2001/XMLSchema" xmlns:xs="http://www.w3.org/2001/XMLSchema" xmlns:p="http://schemas.microsoft.com/office/2006/metadata/properties" xmlns:ns3="71b22398-e8f9-4312-9706-72561391844b" targetNamespace="http://schemas.microsoft.com/office/2006/metadata/properties" ma:root="true" ma:fieldsID="9368ee189796aefa038f7d72fff08855" ns3:_="">
    <xsd:import namespace="71b22398-e8f9-4312-9706-72561391844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22398-e8f9-4312-9706-7256139184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65AB7A-ED08-4612-A9DD-54A750F579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b22398-e8f9-4312-9706-7256139184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C24264-5ED6-49EC-AB68-8B340907D53C}">
  <ds:schemaRefs>
    <ds:schemaRef ds:uri="http://www.w3.org/XML/1998/namespace"/>
    <ds:schemaRef ds:uri="http://purl.org/dc/terms/"/>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71b22398-e8f9-4312-9706-72561391844b"/>
  </ds:schemaRefs>
</ds:datastoreItem>
</file>

<file path=customXml/itemProps3.xml><?xml version="1.0" encoding="utf-8"?>
<ds:datastoreItem xmlns:ds="http://schemas.openxmlformats.org/officeDocument/2006/customXml" ds:itemID="{E60768B6-9231-4E55-BE19-D4FC9A8CB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 Sheet</vt:lpstr>
      <vt:lpstr>combined </vt:lpstr>
      <vt:lpstr>'combined '!Print_Area</vt:lpstr>
      <vt:lpstr>'Summary Sheet'!Print_Area</vt:lpstr>
      <vt:lpstr>'combined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Flip Tanner</dc:creator>
  <cp:keywords/>
  <dc:description/>
  <cp:lastModifiedBy>Matt Graham</cp:lastModifiedBy>
  <cp:revision/>
  <cp:lastPrinted>2025-04-16T10:08:27Z</cp:lastPrinted>
  <dcterms:created xsi:type="dcterms:W3CDTF">2020-05-04T12:51:30Z</dcterms:created>
  <dcterms:modified xsi:type="dcterms:W3CDTF">2025-06-16T09:04:38Z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0x0101008AF82DBD981B52438FFEE180445CE297</vt:lpwstr>
  </property>
</Properties>
</file>