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uhb\userdata\Finance\SUPPLIES\Common\14. Procurements\PROC.90 Mental Health Services\PROC.90.0026 BSMHFT Resus Training\ITT Documents\"/>
    </mc:Choice>
  </mc:AlternateContent>
  <xr:revisionPtr revIDLastSave="0" documentId="8_{35B97BE1-7990-4CA7-8210-5E9411F35B4D}" xr6:coauthVersionLast="47" xr6:coauthVersionMax="47" xr10:uidLastSave="{00000000-0000-0000-0000-000000000000}"/>
  <bookViews>
    <workbookView xWindow="3315" yWindow="3975" windowWidth="21600" windowHeight="11235" xr2:uid="{00000000-000D-0000-FFFF-FFFF00000000}"/>
  </bookViews>
  <sheets>
    <sheet name="Costing Model" sheetId="1" r:id="rId1"/>
    <sheet name="Assumptions &amp; Not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E18" i="1"/>
  <c r="D18" i="1"/>
  <c r="F18" i="1" s="1"/>
  <c r="E19" i="1"/>
  <c r="B29" i="1"/>
  <c r="F21" i="1"/>
  <c r="D21" i="1"/>
  <c r="E21" i="1" s="1"/>
  <c r="D20" i="1"/>
  <c r="F20" i="1" s="1"/>
  <c r="D19" i="1"/>
  <c r="F19" i="1" s="1"/>
  <c r="G21" i="1" l="1"/>
  <c r="G18" i="1"/>
  <c r="F22" i="1"/>
  <c r="B26" i="1" s="1"/>
  <c r="D22" i="1"/>
  <c r="G19" i="1"/>
  <c r="E20" i="1"/>
  <c r="G20" i="1" s="1"/>
  <c r="E22" i="1" l="1"/>
  <c r="B25" i="1" s="1"/>
  <c r="C27" i="1" l="1"/>
  <c r="B30" i="1"/>
</calcChain>
</file>

<file path=xl/sharedStrings.xml><?xml version="1.0" encoding="utf-8"?>
<sst xmlns="http://schemas.openxmlformats.org/spreadsheetml/2006/main" count="39" uniqueCount="36">
  <si>
    <t>NHS Resuscitation Training – Supplier Costing Template</t>
  </si>
  <si>
    <t>Instructions for suppliers</t>
  </si>
  <si>
    <t>1) Complete the yellow input cells only. 2) Provide your standard Day Rate and Half‑Day Rate per trainer. 3) All pricing should be exclusive of VAT. 4) The trainer-to-trainee ratio is fixed at 1:6. 5) If you offer volume discounts, complete the optional fields provided.</t>
  </si>
  <si>
    <t>Supplier name</t>
  </si>
  <si>
    <t>Contact name</t>
  </si>
  <si>
    <t>Email</t>
  </si>
  <si>
    <t>Telephone</t>
  </si>
  <si>
    <t>Pricing Inputs (per trainer)</t>
  </si>
  <si>
    <t>Standard Day Rate (8 hours)</t>
  </si>
  <si>
    <t>Volume Discount threshold (sessions) – optional</t>
  </si>
  <si>
    <t>Standard Half‑Day Rate (≤4 hours)</t>
  </si>
  <si>
    <t>Discount % above threshold – optional</t>
  </si>
  <si>
    <t>Travel &amp; Subsistence per Day (optional)</t>
  </si>
  <si>
    <t>Travel &amp; Subsistence per Half‑Day (optional)</t>
  </si>
  <si>
    <t>Any Fixed Mobilisation/Setup Fee (optional)</t>
  </si>
  <si>
    <t>Course Type</t>
  </si>
  <si>
    <t>Places Required</t>
  </si>
  <si>
    <t>Trainer:Trainee Ratio</t>
  </si>
  <si>
    <t>Sessions Required (ceiling)</t>
  </si>
  <si>
    <t>Cost @ Day Rate</t>
  </si>
  <si>
    <t>Cost @ Half‑Day Rate</t>
  </si>
  <si>
    <t>Economical Option</t>
  </si>
  <si>
    <t>Immediate Life Support (ILS)</t>
  </si>
  <si>
    <t>1:6</t>
  </si>
  <si>
    <t>Mother &amp; Baby Life Support</t>
  </si>
  <si>
    <t>Adult &amp; Paediatric Emergency Life Support</t>
  </si>
  <si>
    <t>Casualty Simulation</t>
  </si>
  <si>
    <t>TOTAL</t>
  </si>
  <si>
    <t>Summary</t>
  </si>
  <si>
    <t>Total Cost @ Day Rate</t>
  </si>
  <si>
    <t>Total Cost @ Half‑Day Rate</t>
  </si>
  <si>
    <t>Recommended (lower of the two)</t>
  </si>
  <si>
    <t>Mobilisation/Setup Fee (optional)</t>
  </si>
  <si>
    <t>Grand Total (incl. mobilisation)</t>
  </si>
  <si>
    <t>Assumptions</t>
  </si>
  <si>
    <t>• Trainer-to-trainee ratio is fixed at 1:6. Sessions required are calculated as CEILING(Places/6).
• Day = up to 8 hours on site; Half‑Day = up to 4 hours on site.
• Prices to be quoted exclusive of VAT.
• Travel &amp; Subsistence (T&amp;S) entries are optional per session; if not applicable, leave blank or enter 0.
• Volume discount (optional): enter a session threshold and a discount % applied when threshold exceeded per course line.
• Mobilisation fee (optional) will be added once to the grand total.
• Delivery scheduling may be phased across months/quarters.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</si>
</sst>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.00"/>
  </numFmts>
  <fonts count="5" x14ac:knownFonts="1">
    <font>
      <sz val="11"/>
      <color theme="1"/>
      <name val="Calibri"/>
      <family val="2"/>
      <scheme val="minor"/>
    </font>
    <font>
      <sz val="11"/>
      <name val="Calibri"/>
    </font>
    <font>
      <b/>
      <sz val="14"/>
      <name val="Calibri"/>
    </font>
    <font>
      <b/>
      <sz val="11"/>
      <name val="Calibri"/>
    </font>
    <font>
      <b/>
      <sz val="12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D9E1F2"/>
      </patternFill>
    </fill>
    <fill>
      <patternFill patternType="solid">
        <fgColor rgb="FFE2EFDA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/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">
    <xf numFmtId="0" fontId="0" fillId="0" borderId="0"/>
    <xf numFmtId="164" fontId="1" fillId="0" borderId="1"/>
  </cellStyleXfs>
  <cellXfs count="19">
    <xf numFmtId="0" fontId="0" fillId="0" borderId="0" xfId="0"/>
    <xf numFmtId="0" fontId="3" fillId="0" borderId="0" xfId="0" applyFont="1"/>
    <xf numFmtId="0" fontId="0" fillId="2" borderId="2" xfId="0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0" fontId="0" fillId="2" borderId="2" xfId="0" applyNumberFormat="1" applyFill="1" applyBorder="1" applyProtection="1">
      <protection locked="0"/>
    </xf>
    <xf numFmtId="0" fontId="3" fillId="3" borderId="2" xfId="0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1" fillId="4" borderId="2" xfId="1" applyFill="1" applyBorder="1"/>
    <xf numFmtId="0" fontId="3" fillId="3" borderId="2" xfId="0" applyFont="1" applyFill="1" applyBorder="1"/>
    <xf numFmtId="164" fontId="1" fillId="3" borderId="2" xfId="1" applyFill="1" applyBorder="1"/>
    <xf numFmtId="164" fontId="1" fillId="0" borderId="1" xfId="1"/>
    <xf numFmtId="0" fontId="4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0" fillId="0" borderId="0" xfId="0"/>
    <xf numFmtId="0" fontId="3" fillId="0" borderId="0" xfId="0" applyFont="1"/>
    <xf numFmtId="0" fontId="0" fillId="2" borderId="2" xfId="0" applyFill="1" applyBorder="1" applyProtection="1">
      <protection locked="0"/>
    </xf>
    <xf numFmtId="0" fontId="0" fillId="0" borderId="3" xfId="0" applyBorder="1"/>
  </cellXfs>
  <cellStyles count="2">
    <cellStyle name="currency_style" xfId="1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pane ySplit="17" topLeftCell="A18" activePane="bottomLeft" state="frozen"/>
      <selection pane="bottomLeft" activeCell="H16" sqref="H16"/>
    </sheetView>
  </sheetViews>
  <sheetFormatPr defaultRowHeight="15" x14ac:dyDescent="0.25"/>
  <cols>
    <col min="1" max="1" width="38" customWidth="1"/>
    <col min="2" max="2" width="40.42578125" customWidth="1"/>
    <col min="3" max="3" width="20" customWidth="1"/>
    <col min="4" max="4" width="25" customWidth="1"/>
    <col min="5" max="5" width="44.42578125" customWidth="1"/>
    <col min="6" max="6" width="22" customWidth="1"/>
    <col min="7" max="7" width="18" customWidth="1"/>
    <col min="8" max="8" width="14" customWidth="1"/>
  </cols>
  <sheetData>
    <row r="1" spans="1:8" ht="18.75" x14ac:dyDescent="0.3">
      <c r="A1" s="14" t="s">
        <v>0</v>
      </c>
      <c r="B1" s="15"/>
      <c r="C1" s="15"/>
      <c r="D1" s="15"/>
      <c r="E1" s="15"/>
      <c r="F1" s="15"/>
      <c r="G1" s="15"/>
      <c r="H1" s="15"/>
    </row>
    <row r="3" spans="1:8" x14ac:dyDescent="0.25">
      <c r="A3" s="16" t="s">
        <v>1</v>
      </c>
      <c r="B3" s="15"/>
      <c r="C3" s="15"/>
      <c r="D3" s="15"/>
      <c r="E3" s="15"/>
      <c r="F3" s="15"/>
      <c r="G3" s="15"/>
      <c r="H3" s="15"/>
    </row>
    <row r="4" spans="1:8" x14ac:dyDescent="0.25">
      <c r="A4" s="15" t="s">
        <v>2</v>
      </c>
      <c r="B4" s="15"/>
      <c r="C4" s="15"/>
      <c r="D4" s="15"/>
      <c r="E4" s="15"/>
      <c r="F4" s="15"/>
      <c r="G4" s="15"/>
      <c r="H4" s="15"/>
    </row>
    <row r="6" spans="1:8" x14ac:dyDescent="0.25">
      <c r="A6" s="1" t="s">
        <v>3</v>
      </c>
      <c r="C6" s="1" t="s">
        <v>4</v>
      </c>
      <c r="E6" s="1" t="s">
        <v>5</v>
      </c>
      <c r="G6" s="1" t="s">
        <v>6</v>
      </c>
    </row>
    <row r="7" spans="1:8" x14ac:dyDescent="0.25">
      <c r="A7" s="17"/>
      <c r="B7" s="18"/>
      <c r="C7" s="17"/>
      <c r="D7" s="18"/>
      <c r="E7" s="17"/>
      <c r="F7" s="18"/>
      <c r="G7" s="17"/>
      <c r="H7" s="18"/>
    </row>
    <row r="9" spans="1:8" x14ac:dyDescent="0.25">
      <c r="A9" s="16" t="s">
        <v>7</v>
      </c>
      <c r="B9" s="15"/>
      <c r="C9" s="15"/>
      <c r="D9" s="15"/>
      <c r="E9" s="15"/>
      <c r="F9" s="15"/>
      <c r="G9" s="15"/>
      <c r="H9" s="15"/>
    </row>
    <row r="10" spans="1:8" x14ac:dyDescent="0.25">
      <c r="B10" t="s">
        <v>8</v>
      </c>
      <c r="C10" s="2"/>
      <c r="E10" t="s">
        <v>9</v>
      </c>
      <c r="F10" s="3"/>
    </row>
    <row r="11" spans="1:8" x14ac:dyDescent="0.25">
      <c r="B11" t="s">
        <v>10</v>
      </c>
      <c r="C11" s="2"/>
      <c r="E11" t="s">
        <v>11</v>
      </c>
      <c r="F11" s="4"/>
    </row>
    <row r="12" spans="1:8" x14ac:dyDescent="0.25">
      <c r="B12" t="s">
        <v>12</v>
      </c>
      <c r="C12" s="2"/>
    </row>
    <row r="13" spans="1:8" x14ac:dyDescent="0.25">
      <c r="B13" t="s">
        <v>13</v>
      </c>
      <c r="C13" s="2"/>
    </row>
    <row r="14" spans="1:8" x14ac:dyDescent="0.25">
      <c r="B14" t="s">
        <v>14</v>
      </c>
      <c r="C14" s="2"/>
    </row>
    <row r="17" spans="1:7" x14ac:dyDescent="0.25">
      <c r="A17" s="5" t="s">
        <v>15</v>
      </c>
      <c r="B17" s="5" t="s">
        <v>16</v>
      </c>
      <c r="C17" s="5" t="s">
        <v>17</v>
      </c>
      <c r="D17" s="5" t="s">
        <v>18</v>
      </c>
      <c r="E17" s="5" t="s">
        <v>19</v>
      </c>
      <c r="F17" s="5" t="s">
        <v>20</v>
      </c>
      <c r="G17" s="5" t="s">
        <v>21</v>
      </c>
    </row>
    <row r="18" spans="1:7" x14ac:dyDescent="0.25">
      <c r="A18" s="6" t="s">
        <v>22</v>
      </c>
      <c r="B18" s="6">
        <v>1030</v>
      </c>
      <c r="C18" s="7" t="s">
        <v>23</v>
      </c>
      <c r="D18" s="6">
        <f>CEILING(B18/6,1)</f>
        <v>172</v>
      </c>
      <c r="E18" s="8">
        <f>D18*(IF(C10&gt;0,C10,0)+IF(C12&gt;0,C12,0))*IF(AND(F10&gt;0,D18&gt;F10),1-F11,1)</f>
        <v>0</v>
      </c>
      <c r="F18" s="8">
        <f>D18*(IF(C11&gt;0,C11,0)+IF(C13&gt;0,C13,0))*IF(AND(F10&gt;0,D18&gt;F10),1-F11,1)</f>
        <v>0</v>
      </c>
      <c r="G18" s="7" t="str">
        <f>IF(E18&lt;=F18,"Day Rate","Half‑Day Rate")</f>
        <v>Day Rate</v>
      </c>
    </row>
    <row r="19" spans="1:7" x14ac:dyDescent="0.25">
      <c r="A19" s="6" t="s">
        <v>24</v>
      </c>
      <c r="B19" s="6">
        <v>96</v>
      </c>
      <c r="C19" s="7" t="s">
        <v>23</v>
      </c>
      <c r="D19" s="6">
        <f>CEILING(B19/6,1)</f>
        <v>16</v>
      </c>
      <c r="E19" s="8">
        <f>D19*(IF(C10&gt;0,C10,0)+IF(C12&gt;0,C12,0))*IF(AND(F10&gt;0,D19&gt;F10),1-F11,1)</f>
        <v>0</v>
      </c>
      <c r="F19" s="8">
        <f>D19*(IF(C11&gt;0,C11,0)+IF(C13&gt;0,C13,0))*IF(AND(F10&gt;0,D19&gt;F10),1-F11,1)</f>
        <v>0</v>
      </c>
      <c r="G19" s="7" t="str">
        <f>IF(E19&lt;=F19,"Day Rate","Half‑Day Rate")</f>
        <v>Day Rate</v>
      </c>
    </row>
    <row r="20" spans="1:7" x14ac:dyDescent="0.25">
      <c r="A20" s="6" t="s">
        <v>25</v>
      </c>
      <c r="B20" s="6">
        <v>48</v>
      </c>
      <c r="C20" s="7" t="s">
        <v>23</v>
      </c>
      <c r="D20" s="6">
        <f>CEILING(B20/6,1)</f>
        <v>8</v>
      </c>
      <c r="E20" s="8">
        <f>D20*(IF(C10&gt;0,C10,0)+IF(C12&gt;0,C12,0))*IF(AND(F10&gt;0,D20&gt;F10),1-F11,1)</f>
        <v>0</v>
      </c>
      <c r="F20" s="8">
        <f>D20*(IF(C11&gt;0,C11,0)+IF(C13&gt;0,C13,0))*IF(AND(F10&gt;0,D20&gt;F10),1-F11,1)</f>
        <v>0</v>
      </c>
      <c r="G20" s="7" t="str">
        <f>IF(E20&lt;=F20,"Day Rate","Half‑Day Rate")</f>
        <v>Day Rate</v>
      </c>
    </row>
    <row r="21" spans="1:7" x14ac:dyDescent="0.25">
      <c r="A21" s="6" t="s">
        <v>26</v>
      </c>
      <c r="B21" s="6">
        <v>72</v>
      </c>
      <c r="C21" s="7" t="s">
        <v>23</v>
      </c>
      <c r="D21" s="6">
        <f>CEILING(B21/6,1)</f>
        <v>12</v>
      </c>
      <c r="E21" s="8">
        <f>D21*(IF(C10&gt;0,C10,0)+IF(C12&gt;0,C12,0))*IF(AND(F10&gt;0,D21&gt;F10),1-F11,1)</f>
        <v>0</v>
      </c>
      <c r="F21" s="8">
        <f>D21*(IF(C11&gt;0,C11,0)+IF(C13&gt;0,C13,0))*IF(AND(F10&gt;0,D21&gt;F10),1-F11,1)</f>
        <v>0</v>
      </c>
      <c r="G21" s="7" t="str">
        <f>IF(E21&lt;=F21,"Day Rate","Half‑Day Rate")</f>
        <v>Day Rate</v>
      </c>
    </row>
    <row r="22" spans="1:7" x14ac:dyDescent="0.25">
      <c r="A22" s="9" t="s">
        <v>27</v>
      </c>
      <c r="B22" s="6"/>
      <c r="C22" s="6"/>
      <c r="D22" s="6">
        <f>SUM(D18:D21)</f>
        <v>208</v>
      </c>
      <c r="E22" s="10">
        <f>SUM(E18:E21)</f>
        <v>0</v>
      </c>
      <c r="F22" s="10">
        <f>SUM(F18:F21)</f>
        <v>0</v>
      </c>
      <c r="G22" s="6"/>
    </row>
    <row r="24" spans="1:7" x14ac:dyDescent="0.25">
      <c r="A24" s="16" t="s">
        <v>28</v>
      </c>
      <c r="B24" s="15"/>
      <c r="C24" s="15"/>
    </row>
    <row r="25" spans="1:7" x14ac:dyDescent="0.25">
      <c r="A25" s="1" t="s">
        <v>29</v>
      </c>
      <c r="B25" s="11">
        <f>E22</f>
        <v>0</v>
      </c>
    </row>
    <row r="26" spans="1:7" x14ac:dyDescent="0.25">
      <c r="A26" s="1" t="s">
        <v>30</v>
      </c>
      <c r="B26" s="11">
        <f>F22</f>
        <v>0</v>
      </c>
    </row>
    <row r="27" spans="1:7" x14ac:dyDescent="0.25">
      <c r="A27" s="1" t="s">
        <v>31</v>
      </c>
      <c r="B27" s="11">
        <f>IF(B25&lt;=B26,B25,B26)</f>
        <v>0</v>
      </c>
      <c r="C27" t="str">
        <f>IF(B25&lt;=B26,"Day Rate","Half‑Day Rate")</f>
        <v>Day Rate</v>
      </c>
    </row>
    <row r="29" spans="1:7" x14ac:dyDescent="0.25">
      <c r="A29" t="s">
        <v>32</v>
      </c>
      <c r="B29" s="11">
        <f>IF(C14&gt;0,C14,0)</f>
        <v>0</v>
      </c>
    </row>
    <row r="30" spans="1:7" x14ac:dyDescent="0.25">
      <c r="A30" t="s">
        <v>33</v>
      </c>
      <c r="B30" s="11">
        <f>B27+B29</f>
        <v>0</v>
      </c>
    </row>
  </sheetData>
  <mergeCells count="9">
    <mergeCell ref="A1:H1"/>
    <mergeCell ref="A24:C24"/>
    <mergeCell ref="A9:H9"/>
    <mergeCell ref="A4:H4"/>
    <mergeCell ref="A3:H3"/>
    <mergeCell ref="C7:D7"/>
    <mergeCell ref="A7:B7"/>
    <mergeCell ref="G7:H7"/>
    <mergeCell ref="E7:F7"/>
  </mergeCells>
  <dataValidations count="1">
    <dataValidation type="decimal" operator="greaterThanOrEqual" allowBlank="1" sqref="C10 C11 C12 C13 C14 F10 F11" xr:uid="{00000000-0002-0000-0000-000000000000}">
      <formula1>0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11" sqref="A11"/>
    </sheetView>
  </sheetViews>
  <sheetFormatPr defaultRowHeight="15" x14ac:dyDescent="0.25"/>
  <cols>
    <col min="1" max="1" width="120" customWidth="1"/>
  </cols>
  <sheetData>
    <row r="1" spans="1:1" ht="15.75" x14ac:dyDescent="0.25">
      <c r="A1" s="12" t="s">
        <v>34</v>
      </c>
    </row>
    <row r="3" spans="1:1" ht="105" x14ac:dyDescent="0.25">
      <c r="A3" s="13" t="s">
        <v>35</v>
      </c>
    </row>
  </sheetData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d42255ec-e1af-44ac-b676-7700d3d39603}" enabled="1" method="Standard" siteId="{1a07c565-b111-42d0-ada8-16998c72bd3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Costing Model</vt:lpstr>
      <vt:lpstr>Assumptions &amp; 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Claire McGarrity</cp:lastModifiedBy>
  <dcterms:created xsi:type="dcterms:W3CDTF">2025-12-11T15:45:57Z</dcterms:created>
  <dcterms:modified xsi:type="dcterms:W3CDTF">2025-12-16T15:15:35Z</dcterms:modified>
</cp:coreProperties>
</file>