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EEF413A-024B-4E68-8433-81D490C55AA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Towers Tavistock" sheetId="34" r:id="rId1"/>
  </sheets>
  <calcPr calcId="181029"/>
</workbook>
</file>

<file path=xl/calcChain.xml><?xml version="1.0" encoding="utf-8"?>
<calcChain xmlns="http://schemas.openxmlformats.org/spreadsheetml/2006/main">
  <c r="J224" i="34" l="1"/>
  <c r="J222" i="34"/>
  <c r="J218" i="34"/>
  <c r="J215" i="34"/>
  <c r="J213" i="34"/>
  <c r="E220" i="34"/>
  <c r="H220" i="34" s="1"/>
  <c r="J220" i="34" s="1"/>
  <c r="E211" i="34" l="1"/>
  <c r="H211" i="34" s="1"/>
  <c r="J211" i="34" s="1"/>
  <c r="J209" i="34" l="1"/>
  <c r="J207" i="34"/>
  <c r="J203" i="34"/>
  <c r="J122" i="34"/>
  <c r="J114" i="34"/>
  <c r="J99" i="34"/>
  <c r="J73" i="34"/>
  <c r="J68" i="34"/>
  <c r="J64" i="34"/>
  <c r="E206" i="34"/>
  <c r="E199" i="34"/>
  <c r="E198" i="34"/>
  <c r="E196" i="34"/>
  <c r="E195" i="34"/>
  <c r="E193" i="34"/>
  <c r="H192" i="34" s="1"/>
  <c r="J192" i="34" s="1"/>
  <c r="E190" i="34"/>
  <c r="E188" i="34"/>
  <c r="E186" i="34"/>
  <c r="E184" i="34"/>
  <c r="E182" i="34"/>
  <c r="E180" i="34"/>
  <c r="E178" i="34"/>
  <c r="E176" i="34"/>
  <c r="E174" i="34"/>
  <c r="E172" i="34"/>
  <c r="E170" i="34"/>
  <c r="E168" i="34"/>
  <c r="E166" i="34"/>
  <c r="E161" i="34"/>
  <c r="E159" i="34"/>
  <c r="E157" i="34"/>
  <c r="E155" i="34"/>
  <c r="E153" i="34"/>
  <c r="E151" i="34"/>
  <c r="E149" i="34"/>
  <c r="E147" i="34"/>
  <c r="E145" i="34"/>
  <c r="E143" i="34"/>
  <c r="E141" i="34"/>
  <c r="E139" i="34"/>
  <c r="E137" i="34"/>
  <c r="E135" i="34"/>
  <c r="E133" i="34"/>
  <c r="E131" i="34"/>
  <c r="E129" i="34"/>
  <c r="E127" i="34"/>
  <c r="E125" i="34"/>
  <c r="E117" i="34"/>
  <c r="H116" i="34" s="1"/>
  <c r="J116" i="34" s="1"/>
  <c r="E120" i="34"/>
  <c r="E119" i="34"/>
  <c r="E107" i="34"/>
  <c r="E106" i="34"/>
  <c r="E105" i="34"/>
  <c r="E101" i="34"/>
  <c r="H101" i="34" s="1"/>
  <c r="E97" i="34"/>
  <c r="E95" i="34"/>
  <c r="E93" i="34"/>
  <c r="E91" i="34"/>
  <c r="E88" i="34"/>
  <c r="E86" i="34"/>
  <c r="E84" i="34"/>
  <c r="E82" i="34"/>
  <c r="E80" i="34"/>
  <c r="E78" i="34"/>
  <c r="H126" i="34" l="1"/>
  <c r="J101" i="34"/>
  <c r="H77" i="34"/>
  <c r="H79" i="34" s="1"/>
  <c r="H91" i="34"/>
  <c r="H124" i="34"/>
  <c r="H119" i="34"/>
  <c r="J119" i="34" s="1"/>
  <c r="H195" i="34"/>
  <c r="J195" i="34" s="1"/>
  <c r="J91" i="34" l="1"/>
  <c r="H93" i="34"/>
  <c r="J93" i="34" s="1"/>
  <c r="H81" i="34"/>
  <c r="J81" i="34" s="1"/>
  <c r="J79" i="34"/>
  <c r="H129" i="34"/>
  <c r="J129" i="34" s="1"/>
  <c r="E104" i="34"/>
  <c r="J77" i="34"/>
  <c r="E71" i="34"/>
  <c r="E70" i="34"/>
  <c r="J112" i="34" l="1"/>
  <c r="H104" i="34"/>
  <c r="J104" i="34" s="1"/>
  <c r="J126" i="34"/>
  <c r="J124" i="34"/>
  <c r="H205" i="34"/>
  <c r="J205" i="34" s="1"/>
  <c r="J201" i="34"/>
  <c r="J198" i="34"/>
  <c r="H70" i="34"/>
  <c r="J110" i="34"/>
  <c r="J75" i="34"/>
  <c r="J70" i="34" l="1"/>
  <c r="J66" i="34"/>
  <c r="J228" i="34" l="1"/>
  <c r="J230" i="34" l="1"/>
  <c r="J232" i="34" s="1"/>
  <c r="J234" i="34" l="1"/>
  <c r="J236" i="34" s="1"/>
</calcChain>
</file>

<file path=xl/sharedStrings.xml><?xml version="1.0" encoding="utf-8"?>
<sst xmlns="http://schemas.openxmlformats.org/spreadsheetml/2006/main" count="128" uniqueCount="83">
  <si>
    <t>Item</t>
  </si>
  <si>
    <t>&amp;</t>
  </si>
  <si>
    <t>m</t>
  </si>
  <si>
    <t>nr</t>
  </si>
  <si>
    <t>.</t>
  </si>
  <si>
    <t>Based on following drawings: -</t>
  </si>
  <si>
    <t>£</t>
  </si>
  <si>
    <t>Excludes</t>
  </si>
  <si>
    <t>Professional and Local authority fees and charges</t>
  </si>
  <si>
    <t>VAT</t>
  </si>
  <si>
    <t>Remove vegetation to access stairs</t>
  </si>
  <si>
    <t>Re-open access gate from canal path and later refix timber blocking</t>
  </si>
  <si>
    <t>Repaint metal handrails and posts, remove corrosion and repaint</t>
  </si>
  <si>
    <t>Clear out roof outlet</t>
  </si>
  <si>
    <t>Rake out and repoint where required and where modern pointing present</t>
  </si>
  <si>
    <t>m2</t>
  </si>
  <si>
    <t>Rebedding loose merlon stone and pinning in position</t>
  </si>
  <si>
    <t>Repointing vertical socket at access gate jamb incorporating stone shims</t>
  </si>
  <si>
    <t>Infill missing stone in wall max 500 x 200</t>
  </si>
  <si>
    <t>Infill missing stone in wall max 300 x 300</t>
  </si>
  <si>
    <t>Repaint softwood ledged and braced door, both sides</t>
  </si>
  <si>
    <t>Repaint softwood frames</t>
  </si>
  <si>
    <t>Scaffold access; externally</t>
  </si>
  <si>
    <t>Scaffold access internally</t>
  </si>
  <si>
    <t>Clean out internally to ground floor to allow for works</t>
  </si>
  <si>
    <t>parapets</t>
  </si>
  <si>
    <t>Stainless steel window bars</t>
  </si>
  <si>
    <t>25 x 25</t>
  </si>
  <si>
    <t>Patch repair to concrete soffit where bars exposed</t>
  </si>
  <si>
    <t xml:space="preserve">Clean roof deck of all vegetation </t>
  </si>
  <si>
    <t>Assess condition</t>
  </si>
  <si>
    <t>Remove all vegetation to battlements</t>
  </si>
  <si>
    <t>Remove modern cement slurry to internal walls first floor</t>
  </si>
  <si>
    <t>Infill small missing areas of stonework internally</t>
  </si>
  <si>
    <t>£   p</t>
  </si>
  <si>
    <t>Contingency</t>
  </si>
  <si>
    <t>TOTAL BUDGET COST</t>
  </si>
  <si>
    <t>STILL HOUSE TOWER</t>
  </si>
  <si>
    <t>x say 0.5</t>
  </si>
  <si>
    <t>Repair/replace loose handrail post and fixings</t>
  </si>
  <si>
    <t xml:space="preserve">Le Page Architects </t>
  </si>
  <si>
    <t>Costs, if any, for erecting scaffolding on adjoining owners properties</t>
  </si>
  <si>
    <t>Remove vegetation to wall top between building and over access gate, including scaffold access</t>
  </si>
  <si>
    <t>Preliminaries and profit</t>
  </si>
  <si>
    <t>AT</t>
  </si>
  <si>
    <t xml:space="preserve"> </t>
  </si>
  <si>
    <t>Office 4</t>
  </si>
  <si>
    <t>12 - 14 Fore Street</t>
  </si>
  <si>
    <t>Saltash</t>
  </si>
  <si>
    <t>PL12 6JL</t>
  </si>
  <si>
    <t>TAVISTOCK, DEVON</t>
  </si>
  <si>
    <t>BUDGET ESTIMATE</t>
  </si>
  <si>
    <t>REPAIRS AND RENOVATIONS</t>
  </si>
  <si>
    <t>TO</t>
  </si>
  <si>
    <t>Doff clean stonework to remove moss. lichen etc</t>
  </si>
  <si>
    <t>Dismantle stonework east elevation to allow removal of all roots and rebuild walls, 600 thick</t>
  </si>
  <si>
    <t>Allow for carrying out core samples of mortar and for laboratory testing</t>
  </si>
  <si>
    <t>Allow for carrying out analysis and site investigation of pointing in conjunction with archaeologist</t>
  </si>
  <si>
    <t>Reposition displaced vousoir stones to east elevation ground floor doorway</t>
  </si>
  <si>
    <t>Repoint joint between roof slab and walls</t>
  </si>
  <si>
    <t>Drawings J16.059 AD01; AD02; AD03 Rev; AD04 Rev; AD05 Rev; AD06 rev; AD07 Rev; AD08 Rev; AD09 Rev; AD10 Rev; AD11 Rev; AD12 rev; AD13 Rev; AD14 Rev; AD15 Rev; AD16 Rev; AD17 Rev and AD18 Rev</t>
  </si>
  <si>
    <t>Doff clean stonework to remove algae, moss. mould etc</t>
  </si>
  <si>
    <t>Doff cleaning of all moss, algae, mould and vegetation</t>
  </si>
  <si>
    <t>Recommended Envelope repairs schedule</t>
  </si>
  <si>
    <t>FOR</t>
  </si>
  <si>
    <t>TAVISTOCK TOWN COUNCIL</t>
  </si>
  <si>
    <t>Still House Tower 2017 Inspection Report</t>
  </si>
  <si>
    <t>Cost of archaeologist</t>
  </si>
  <si>
    <t>MARTIN JURY CQS</t>
  </si>
  <si>
    <t>October 2023</t>
  </si>
  <si>
    <t>Steel sheeting to base of scaffolding; minimum 4m high</t>
  </si>
  <si>
    <t>Allow for taking samples and for laboratory testing of paint to timber doors and frames; say 8nr</t>
  </si>
  <si>
    <t>25%</t>
  </si>
  <si>
    <t>10%</t>
  </si>
  <si>
    <t>Structural Engineers drawing WE04468/S/100</t>
  </si>
  <si>
    <t>Preston Engineering 0920/0001 1st issue</t>
  </si>
  <si>
    <t>Inflation - costs are current October 2023 costs</t>
  </si>
  <si>
    <t>Martin Jury CQS</t>
  </si>
  <si>
    <t xml:space="preserve"> October 2023</t>
  </si>
  <si>
    <t>Test underside of concrete roof slab with Schmidt rebound hammer and carry out cover meter scan</t>
  </si>
  <si>
    <t xml:space="preserve">Inflation </t>
  </si>
  <si>
    <t>SUB TOTAL COST</t>
  </si>
  <si>
    <t>£110,20.07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</si>
</sst>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0" fillId="0" borderId="2" xfId="0" applyBorder="1"/>
    <xf numFmtId="1" fontId="0" fillId="0" borderId="0" xfId="0" applyNumberFormat="1"/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right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2" fontId="3" fillId="0" borderId="0" xfId="0" applyNumberFormat="1" applyFont="1" applyAlignment="1">
      <alignment horizontal="left"/>
    </xf>
    <xf numFmtId="0" fontId="3" fillId="0" borderId="0" xfId="0" applyFont="1"/>
    <xf numFmtId="2" fontId="3" fillId="0" borderId="3" xfId="0" applyNumberFormat="1" applyFont="1" applyBorder="1" applyAlignment="1">
      <alignment horizontal="right"/>
    </xf>
    <xf numFmtId="2" fontId="3" fillId="0" borderId="0" xfId="0" quotePrefix="1" applyNumberFormat="1" applyFont="1"/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4" fontId="0" fillId="0" borderId="4" xfId="0" applyNumberFormat="1" applyBorder="1"/>
    <xf numFmtId="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" fontId="3" fillId="0" borderId="0" xfId="0" applyNumberFormat="1" applyFont="1"/>
    <xf numFmtId="2" fontId="2" fillId="0" borderId="0" xfId="0" applyNumberFormat="1" applyFont="1" applyAlignment="1">
      <alignment horizontal="left"/>
    </xf>
    <xf numFmtId="17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0" xfId="0" quotePrefix="1" applyFont="1" applyAlignment="1">
      <alignment horizontal="left" vertical="center"/>
    </xf>
    <xf numFmtId="0" fontId="2" fillId="0" borderId="0" xfId="0" applyFont="1"/>
    <xf numFmtId="2" fontId="3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Border="1"/>
    <xf numFmtId="4" fontId="1" fillId="0" borderId="5" xfId="0" applyNumberFormat="1" applyFont="1" applyBorder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"/>
  <sheetViews>
    <sheetView tabSelected="1" view="pageBreakPreview" topLeftCell="A219" zoomScaleNormal="100" zoomScaleSheetLayoutView="100" workbookViewId="0">
      <selection activeCell="P241" sqref="P241"/>
    </sheetView>
  </sheetViews>
  <sheetFormatPr defaultRowHeight="12.75" x14ac:dyDescent="0.2"/>
  <cols>
    <col min="1" max="1" width="2.42578125" style="1" customWidth="1"/>
    <col min="2" max="2" width="4.42578125" style="2" customWidth="1"/>
    <col min="3" max="3" width="4.5703125" style="2" customWidth="1"/>
    <col min="4" max="4" width="9" style="3" customWidth="1"/>
    <col min="5" max="5" width="9.140625" style="3"/>
    <col min="6" max="6" width="34" style="1" customWidth="1"/>
    <col min="7" max="7" width="4.28515625" style="1" customWidth="1"/>
    <col min="8" max="8" width="8.5703125" style="3" customWidth="1"/>
    <col min="9" max="9" width="9.28515625" style="3" customWidth="1"/>
    <col min="10" max="10" width="11.85546875" style="3" customWidth="1"/>
    <col min="11" max="13" width="9.140625" style="1" hidden="1" customWidth="1"/>
    <col min="14" max="16384" width="9.140625" style="1"/>
  </cols>
  <sheetData>
    <row r="1" spans="1:11" x14ac:dyDescent="0.2">
      <c r="A1"/>
      <c r="B1" s="6"/>
      <c r="C1" s="6"/>
      <c r="D1" s="4"/>
      <c r="E1" s="4"/>
      <c r="F1"/>
      <c r="G1"/>
      <c r="H1" s="4"/>
      <c r="I1" s="4"/>
      <c r="J1" s="4"/>
      <c r="K1" s="5"/>
    </row>
    <row r="2" spans="1:11" x14ac:dyDescent="0.2">
      <c r="A2"/>
      <c r="B2" s="6"/>
      <c r="C2" s="6"/>
      <c r="D2" s="4"/>
      <c r="E2" s="4"/>
      <c r="F2"/>
      <c r="G2"/>
      <c r="H2" s="4"/>
      <c r="I2" s="4"/>
      <c r="J2" s="4"/>
      <c r="K2" s="5"/>
    </row>
    <row r="3" spans="1:11" x14ac:dyDescent="0.2">
      <c r="A3"/>
      <c r="B3"/>
      <c r="C3"/>
      <c r="D3"/>
      <c r="E3"/>
      <c r="F3" s="39" t="s">
        <v>52</v>
      </c>
      <c r="G3" s="6"/>
      <c r="H3" s="6"/>
      <c r="I3" s="4"/>
      <c r="J3" s="4"/>
      <c r="K3" s="5"/>
    </row>
    <row r="4" spans="1:11" x14ac:dyDescent="0.2">
      <c r="A4"/>
      <c r="B4"/>
      <c r="C4"/>
      <c r="D4"/>
      <c r="E4"/>
      <c r="F4"/>
      <c r="G4" s="6"/>
      <c r="H4" s="6"/>
      <c r="I4" s="4"/>
      <c r="J4" s="4"/>
      <c r="K4" s="5"/>
    </row>
    <row r="5" spans="1:11" x14ac:dyDescent="0.2">
      <c r="A5"/>
      <c r="B5"/>
      <c r="C5"/>
      <c r="D5"/>
      <c r="E5"/>
      <c r="F5" s="39"/>
      <c r="G5" s="6"/>
      <c r="H5" s="6"/>
      <c r="I5" s="4"/>
      <c r="J5" s="4"/>
      <c r="K5" s="5"/>
    </row>
    <row r="6" spans="1:11" x14ac:dyDescent="0.2">
      <c r="A6"/>
      <c r="B6"/>
      <c r="C6"/>
      <c r="D6"/>
      <c r="E6"/>
      <c r="F6" s="39" t="s">
        <v>53</v>
      </c>
      <c r="G6" s="6"/>
      <c r="H6" s="6"/>
      <c r="I6" s="4"/>
      <c r="J6" s="4"/>
      <c r="K6" s="5"/>
    </row>
    <row r="7" spans="1:11" x14ac:dyDescent="0.2">
      <c r="A7"/>
      <c r="B7"/>
      <c r="C7"/>
      <c r="D7"/>
      <c r="E7"/>
      <c r="F7"/>
      <c r="G7" s="6"/>
      <c r="H7" s="6"/>
      <c r="I7" s="4"/>
      <c r="J7" s="4"/>
      <c r="K7" s="5"/>
    </row>
    <row r="8" spans="1:11" x14ac:dyDescent="0.2">
      <c r="A8"/>
      <c r="B8"/>
      <c r="C8"/>
      <c r="D8"/>
      <c r="E8"/>
      <c r="F8"/>
      <c r="G8" s="6"/>
      <c r="H8" s="6"/>
      <c r="I8" s="4"/>
      <c r="J8" s="4"/>
      <c r="K8" s="5"/>
    </row>
    <row r="9" spans="1:11" x14ac:dyDescent="0.2">
      <c r="A9"/>
      <c r="B9"/>
      <c r="C9"/>
      <c r="D9"/>
      <c r="E9"/>
      <c r="F9" s="39" t="s">
        <v>37</v>
      </c>
      <c r="G9" s="6"/>
      <c r="H9" s="6"/>
      <c r="I9" s="4"/>
      <c r="J9" s="4"/>
      <c r="K9" s="5"/>
    </row>
    <row r="10" spans="1:11" x14ac:dyDescent="0.2">
      <c r="A10"/>
      <c r="B10"/>
      <c r="C10"/>
      <c r="D10"/>
      <c r="E10"/>
      <c r="F10"/>
      <c r="G10" s="6"/>
      <c r="H10" s="6"/>
      <c r="I10" s="4"/>
      <c r="J10" s="4"/>
      <c r="K10" s="5"/>
    </row>
    <row r="11" spans="1:11" x14ac:dyDescent="0.2">
      <c r="A11"/>
      <c r="B11"/>
      <c r="C11"/>
      <c r="D11"/>
      <c r="E11"/>
      <c r="F11"/>
      <c r="G11" s="6"/>
      <c r="H11" s="6"/>
      <c r="I11" s="4"/>
      <c r="J11" s="4"/>
      <c r="K11" s="5"/>
    </row>
    <row r="12" spans="1:11" x14ac:dyDescent="0.2">
      <c r="A12"/>
      <c r="B12"/>
      <c r="C12"/>
      <c r="D12"/>
      <c r="E12"/>
      <c r="F12" s="39" t="s">
        <v>44</v>
      </c>
      <c r="G12" s="6"/>
      <c r="H12" s="6"/>
      <c r="I12" s="4"/>
      <c r="J12" s="4"/>
      <c r="K12" s="5"/>
    </row>
    <row r="13" spans="1:11" x14ac:dyDescent="0.2">
      <c r="A13"/>
      <c r="B13"/>
      <c r="C13"/>
      <c r="D13"/>
      <c r="E13"/>
      <c r="F13"/>
      <c r="G13" s="6"/>
      <c r="H13" s="6"/>
      <c r="I13" s="4"/>
      <c r="J13" s="4"/>
      <c r="K13" s="5"/>
    </row>
    <row r="14" spans="1:11" x14ac:dyDescent="0.2">
      <c r="A14"/>
      <c r="B14"/>
      <c r="C14"/>
      <c r="D14"/>
      <c r="E14"/>
      <c r="F14"/>
      <c r="G14" s="6"/>
      <c r="H14" s="6"/>
      <c r="I14" s="4"/>
      <c r="J14" s="4"/>
      <c r="K14" s="5"/>
    </row>
    <row r="15" spans="1:11" x14ac:dyDescent="0.2">
      <c r="A15"/>
      <c r="B15"/>
      <c r="C15"/>
      <c r="D15"/>
      <c r="E15"/>
      <c r="F15" s="39" t="s">
        <v>50</v>
      </c>
      <c r="G15" s="6"/>
      <c r="H15" s="6"/>
      <c r="I15" s="4"/>
      <c r="J15" s="4"/>
      <c r="K15" s="5"/>
    </row>
    <row r="16" spans="1:11" x14ac:dyDescent="0.2">
      <c r="A16"/>
      <c r="B16"/>
      <c r="C16"/>
      <c r="D16"/>
      <c r="E16"/>
      <c r="F16"/>
      <c r="G16" s="6"/>
      <c r="H16" s="6"/>
      <c r="I16" s="4"/>
      <c r="J16" s="4"/>
      <c r="K16" s="5"/>
    </row>
    <row r="17" spans="1:11" x14ac:dyDescent="0.2">
      <c r="A17"/>
      <c r="B17"/>
      <c r="C17"/>
      <c r="D17"/>
      <c r="E17"/>
      <c r="F17"/>
      <c r="G17" s="6"/>
      <c r="H17" s="6"/>
      <c r="I17" s="4"/>
      <c r="J17" s="4"/>
      <c r="K17" s="5"/>
    </row>
    <row r="18" spans="1:11" x14ac:dyDescent="0.2">
      <c r="A18"/>
      <c r="B18"/>
      <c r="C18"/>
      <c r="D18"/>
      <c r="E18"/>
      <c r="F18" s="39" t="s">
        <v>64</v>
      </c>
      <c r="G18" s="6"/>
      <c r="H18" s="6"/>
      <c r="I18" s="4"/>
      <c r="J18" s="4"/>
      <c r="K18" s="5"/>
    </row>
    <row r="19" spans="1:11" x14ac:dyDescent="0.2">
      <c r="A19"/>
      <c r="B19"/>
      <c r="C19"/>
      <c r="D19"/>
      <c r="E19"/>
      <c r="F19"/>
      <c r="G19" s="6"/>
      <c r="H19" s="6"/>
      <c r="I19" s="4"/>
      <c r="J19" s="4"/>
      <c r="K19" s="5"/>
    </row>
    <row r="20" spans="1:11" x14ac:dyDescent="0.2">
      <c r="A20"/>
      <c r="B20"/>
      <c r="C20"/>
      <c r="D20"/>
      <c r="E20"/>
      <c r="F20"/>
      <c r="G20" s="6"/>
      <c r="H20" s="6"/>
      <c r="I20" s="4"/>
      <c r="J20" s="4"/>
      <c r="K20" s="5"/>
    </row>
    <row r="21" spans="1:11" x14ac:dyDescent="0.2">
      <c r="A21"/>
      <c r="B21"/>
      <c r="C21"/>
      <c r="D21"/>
      <c r="E21"/>
      <c r="F21" s="39" t="s">
        <v>65</v>
      </c>
      <c r="G21" s="6"/>
      <c r="H21" s="6"/>
      <c r="I21" s="4"/>
      <c r="J21" s="4"/>
      <c r="K21" s="5"/>
    </row>
    <row r="22" spans="1:11" x14ac:dyDescent="0.2">
      <c r="A22"/>
      <c r="B22" s="6"/>
      <c r="C22" s="6"/>
      <c r="D22" s="4"/>
      <c r="E22" s="4"/>
      <c r="F22"/>
      <c r="G22"/>
      <c r="H22" s="4"/>
      <c r="I22" s="4"/>
      <c r="J22" s="4"/>
      <c r="K22" s="5"/>
    </row>
    <row r="23" spans="1:11" x14ac:dyDescent="0.2">
      <c r="A23"/>
      <c r="B23" s="6"/>
      <c r="C23" s="6"/>
      <c r="D23" s="4"/>
      <c r="E23" s="4"/>
      <c r="F23"/>
      <c r="G23"/>
      <c r="H23" s="4"/>
      <c r="I23" s="4"/>
      <c r="J23" s="4"/>
      <c r="K23" s="5"/>
    </row>
    <row r="24" spans="1:11" x14ac:dyDescent="0.2">
      <c r="A24"/>
      <c r="B24" s="6"/>
      <c r="C24" s="6"/>
      <c r="D24" s="4"/>
      <c r="E24" s="4"/>
      <c r="F24"/>
      <c r="G24"/>
      <c r="H24" s="4"/>
      <c r="I24" s="4"/>
      <c r="J24" s="4"/>
      <c r="K24" s="5"/>
    </row>
    <row r="25" spans="1:11" x14ac:dyDescent="0.2">
      <c r="A25"/>
      <c r="B25" s="6"/>
      <c r="C25" s="6"/>
      <c r="D25" s="4"/>
      <c r="E25" s="4"/>
      <c r="F25"/>
      <c r="G25"/>
      <c r="H25" s="4"/>
      <c r="I25" s="4"/>
      <c r="J25" s="4"/>
      <c r="K25" s="5"/>
    </row>
    <row r="26" spans="1:11" x14ac:dyDescent="0.2">
      <c r="A26"/>
      <c r="B26" s="6"/>
      <c r="C26" s="6"/>
      <c r="D26" s="4"/>
      <c r="E26" s="4"/>
      <c r="F26"/>
      <c r="G26"/>
      <c r="H26" s="4"/>
      <c r="I26" s="4"/>
      <c r="J26" s="4"/>
      <c r="K26" s="5"/>
    </row>
    <row r="27" spans="1:11" x14ac:dyDescent="0.2">
      <c r="A27" s="39"/>
      <c r="B27" s="6"/>
      <c r="C27" s="6"/>
      <c r="D27" s="4"/>
      <c r="E27" s="4"/>
      <c r="F27"/>
      <c r="G27"/>
      <c r="H27" s="4"/>
      <c r="I27" s="4"/>
      <c r="J27" s="4"/>
      <c r="K27" s="5"/>
    </row>
    <row r="28" spans="1:11" x14ac:dyDescent="0.2">
      <c r="A28"/>
      <c r="B28" s="6"/>
      <c r="C28" s="6"/>
      <c r="D28" s="4"/>
      <c r="E28" s="4"/>
      <c r="F28"/>
      <c r="G28"/>
      <c r="H28" s="4"/>
      <c r="I28" s="4"/>
      <c r="J28" s="4"/>
      <c r="K28" s="5"/>
    </row>
    <row r="29" spans="1:11" x14ac:dyDescent="0.2">
      <c r="A29"/>
      <c r="B29" s="6"/>
      <c r="C29" s="6"/>
      <c r="D29" s="4"/>
      <c r="E29" s="4"/>
      <c r="F29"/>
      <c r="G29"/>
      <c r="H29" s="4"/>
      <c r="I29" s="4"/>
      <c r="J29" s="4"/>
      <c r="K29" s="5"/>
    </row>
    <row r="30" spans="1:11" x14ac:dyDescent="0.2">
      <c r="A30"/>
      <c r="B30" s="6"/>
      <c r="C30" s="6"/>
      <c r="D30" s="4"/>
      <c r="E30" s="4"/>
      <c r="F30"/>
      <c r="G30"/>
      <c r="H30" s="4"/>
      <c r="I30" s="4"/>
      <c r="J30" s="4"/>
      <c r="K30" s="5"/>
    </row>
    <row r="31" spans="1:11" x14ac:dyDescent="0.2">
      <c r="A31"/>
      <c r="B31" s="6"/>
      <c r="C31" s="6"/>
      <c r="D31" s="4"/>
      <c r="E31" s="4"/>
      <c r="F31"/>
      <c r="G31"/>
      <c r="H31" s="4"/>
      <c r="I31" s="4"/>
      <c r="J31" s="4"/>
      <c r="K31" s="5"/>
    </row>
    <row r="32" spans="1:11" x14ac:dyDescent="0.2">
      <c r="A32"/>
      <c r="B32" s="6"/>
      <c r="C32" s="6"/>
      <c r="D32" s="4"/>
      <c r="E32" s="4"/>
      <c r="F32"/>
      <c r="G32"/>
      <c r="H32" s="4"/>
      <c r="I32" s="4"/>
      <c r="J32" s="4"/>
      <c r="K32" s="5"/>
    </row>
    <row r="33" spans="1:11" x14ac:dyDescent="0.2">
      <c r="A33"/>
      <c r="B33" s="6"/>
      <c r="C33" s="6"/>
      <c r="D33" s="4"/>
      <c r="E33" s="4"/>
      <c r="F33"/>
      <c r="G33"/>
      <c r="H33" s="4"/>
      <c r="I33" s="4"/>
      <c r="J33" s="4"/>
      <c r="K33" s="5"/>
    </row>
    <row r="34" spans="1:11" x14ac:dyDescent="0.2">
      <c r="A34"/>
      <c r="B34" s="6"/>
      <c r="C34" s="6"/>
      <c r="D34" s="4"/>
      <c r="E34" s="4"/>
      <c r="F34"/>
      <c r="G34"/>
      <c r="H34" s="4"/>
      <c r="I34" s="4"/>
      <c r="J34" s="4"/>
      <c r="K34" s="5"/>
    </row>
    <row r="35" spans="1:11" x14ac:dyDescent="0.2">
      <c r="A35" t="s">
        <v>45</v>
      </c>
      <c r="B35" s="6"/>
      <c r="C35" s="6"/>
      <c r="D35" s="4"/>
      <c r="E35" s="4"/>
      <c r="F35"/>
      <c r="G35"/>
      <c r="H35" s="4"/>
      <c r="I35" s="4"/>
      <c r="J35" s="4"/>
      <c r="K35" s="5"/>
    </row>
    <row r="36" spans="1:11" x14ac:dyDescent="0.2">
      <c r="A36"/>
      <c r="B36" s="6"/>
      <c r="C36" s="6"/>
      <c r="D36" s="4"/>
      <c r="E36" s="4"/>
      <c r="F36"/>
      <c r="G36"/>
      <c r="H36" s="4"/>
      <c r="I36" s="4"/>
      <c r="J36" s="4"/>
      <c r="K36" s="5"/>
    </row>
    <row r="37" spans="1:11" x14ac:dyDescent="0.2">
      <c r="A37"/>
      <c r="B37" s="6"/>
      <c r="C37" s="6"/>
      <c r="D37" s="4"/>
      <c r="E37" s="4"/>
      <c r="F37"/>
      <c r="G37"/>
      <c r="H37" s="4"/>
      <c r="I37" s="4"/>
      <c r="J37" s="4"/>
      <c r="K37" s="5"/>
    </row>
    <row r="38" spans="1:11" x14ac:dyDescent="0.2">
      <c r="A38"/>
      <c r="B38" s="6"/>
      <c r="C38" s="6"/>
      <c r="D38" s="4"/>
      <c r="E38" s="4"/>
      <c r="F38"/>
      <c r="G38"/>
      <c r="H38" s="4"/>
      <c r="I38" s="4"/>
      <c r="J38" s="4"/>
      <c r="K38" s="5"/>
    </row>
    <row r="39" spans="1:11" x14ac:dyDescent="0.2">
      <c r="A39"/>
      <c r="B39" s="6"/>
      <c r="C39" s="6"/>
      <c r="D39" s="4"/>
      <c r="E39" s="4"/>
      <c r="F39"/>
      <c r="G39"/>
      <c r="H39" s="4"/>
      <c r="I39" s="4"/>
      <c r="J39" s="4"/>
      <c r="K39" s="5"/>
    </row>
    <row r="40" spans="1:11" x14ac:dyDescent="0.2">
      <c r="A40"/>
      <c r="B40" s="6"/>
      <c r="C40" s="6"/>
      <c r="D40" s="4"/>
      <c r="E40" s="4"/>
      <c r="F40"/>
      <c r="G40"/>
      <c r="H40" s="4"/>
      <c r="I40" s="4"/>
      <c r="J40" s="4"/>
      <c r="K40" s="5"/>
    </row>
    <row r="41" spans="1:11" x14ac:dyDescent="0.2">
      <c r="A41"/>
      <c r="B41" s="6"/>
      <c r="C41" s="6"/>
      <c r="D41" s="4"/>
      <c r="E41" s="4"/>
      <c r="F41" s="39" t="s">
        <v>51</v>
      </c>
      <c r="G41"/>
      <c r="H41" s="4"/>
      <c r="I41" s="4"/>
      <c r="J41" s="4"/>
      <c r="K41" s="5"/>
    </row>
    <row r="42" spans="1:11" x14ac:dyDescent="0.2">
      <c r="A42"/>
      <c r="B42" s="6"/>
      <c r="C42" s="6"/>
      <c r="D42" s="4"/>
      <c r="E42" s="4"/>
      <c r="F42"/>
      <c r="G42"/>
      <c r="H42" s="4"/>
      <c r="I42" s="4"/>
      <c r="J42" s="4"/>
      <c r="K42" s="5"/>
    </row>
    <row r="43" spans="1:11" x14ac:dyDescent="0.2">
      <c r="A43" s="38"/>
      <c r="B43" s="6"/>
      <c r="C43" s="6"/>
      <c r="D43" s="4"/>
      <c r="E43" s="4"/>
      <c r="F43"/>
      <c r="G43"/>
      <c r="H43" s="4"/>
      <c r="I43" s="4"/>
      <c r="J43" s="4"/>
      <c r="K43" s="5"/>
    </row>
    <row r="44" spans="1:11" x14ac:dyDescent="0.2">
      <c r="A44"/>
      <c r="B44" s="6"/>
      <c r="C44" s="6"/>
      <c r="D44" s="4"/>
      <c r="E44" s="4"/>
      <c r="F44"/>
      <c r="G44"/>
      <c r="H44" s="4"/>
      <c r="I44" s="4"/>
      <c r="J44" s="4"/>
      <c r="K44" s="5"/>
    </row>
    <row r="45" spans="1:11" x14ac:dyDescent="0.2">
      <c r="A45"/>
      <c r="B45" s="6"/>
      <c r="C45" s="6"/>
      <c r="D45" s="4"/>
      <c r="E45" s="4"/>
      <c r="F45"/>
      <c r="G45"/>
      <c r="H45" s="4"/>
      <c r="I45" s="4"/>
      <c r="J45" s="4"/>
      <c r="K45" s="5"/>
    </row>
    <row r="46" spans="1:11" x14ac:dyDescent="0.2">
      <c r="A46"/>
      <c r="B46" s="6"/>
      <c r="C46" s="6"/>
      <c r="D46" s="4"/>
      <c r="E46" s="4"/>
      <c r="F46"/>
      <c r="G46"/>
      <c r="H46" s="4"/>
      <c r="I46" s="4"/>
      <c r="J46" s="4"/>
      <c r="K46" s="5"/>
    </row>
    <row r="47" spans="1:11" x14ac:dyDescent="0.2">
      <c r="A47"/>
      <c r="B47" s="6"/>
      <c r="C47" s="6"/>
      <c r="D47" s="4"/>
      <c r="E47" s="4"/>
      <c r="F47"/>
      <c r="G47"/>
      <c r="H47" s="4"/>
      <c r="I47" s="4"/>
      <c r="J47" s="4"/>
      <c r="K47" s="5"/>
    </row>
    <row r="48" spans="1:11" x14ac:dyDescent="0.2">
      <c r="A48"/>
      <c r="B48" s="6"/>
      <c r="C48" s="6"/>
      <c r="D48" s="4"/>
      <c r="E48" s="4"/>
      <c r="F48"/>
      <c r="G48"/>
      <c r="H48" s="4"/>
      <c r="I48" s="4"/>
      <c r="J48" s="4"/>
      <c r="K48" s="5"/>
    </row>
    <row r="49" spans="1:11" x14ac:dyDescent="0.2">
      <c r="A49"/>
      <c r="B49" s="6"/>
      <c r="C49" s="6"/>
      <c r="D49" s="4"/>
      <c r="E49" s="4"/>
      <c r="F49"/>
      <c r="G49"/>
      <c r="H49" s="4"/>
      <c r="I49" s="4"/>
      <c r="J49" s="4"/>
      <c r="K49" s="5"/>
    </row>
    <row r="50" spans="1:11" x14ac:dyDescent="0.2">
      <c r="A50" s="39"/>
      <c r="B50" s="12"/>
      <c r="C50" s="12"/>
      <c r="D50" s="40"/>
      <c r="E50" s="40"/>
      <c r="F50" s="39" t="s">
        <v>68</v>
      </c>
      <c r="G50" s="12"/>
      <c r="H50" s="12"/>
      <c r="I50" s="40"/>
      <c r="J50" s="40"/>
      <c r="K50" s="5"/>
    </row>
    <row r="51" spans="1:11" x14ac:dyDescent="0.2">
      <c r="A51" s="39"/>
      <c r="B51" s="12"/>
      <c r="C51" s="12"/>
      <c r="D51" s="40"/>
      <c r="E51" s="40"/>
      <c r="F51" s="39" t="s">
        <v>46</v>
      </c>
      <c r="G51" s="12"/>
      <c r="H51" s="12"/>
      <c r="I51" s="40"/>
      <c r="J51" s="40"/>
      <c r="K51" s="5"/>
    </row>
    <row r="52" spans="1:11" x14ac:dyDescent="0.2">
      <c r="A52" s="39"/>
      <c r="B52" s="12"/>
      <c r="C52" s="12"/>
      <c r="D52" s="40"/>
      <c r="E52" s="40"/>
      <c r="F52" s="39" t="s">
        <v>47</v>
      </c>
      <c r="G52" s="12"/>
      <c r="H52" s="12"/>
      <c r="I52" s="40"/>
      <c r="J52" s="40"/>
      <c r="K52" s="5"/>
    </row>
    <row r="53" spans="1:11" x14ac:dyDescent="0.2">
      <c r="A53" s="39"/>
      <c r="B53" s="12"/>
      <c r="C53" s="12"/>
      <c r="D53" s="40"/>
      <c r="E53" s="40"/>
      <c r="F53" s="39" t="s">
        <v>48</v>
      </c>
      <c r="G53" s="12"/>
      <c r="H53" s="12"/>
      <c r="I53" s="40"/>
      <c r="J53" s="40"/>
      <c r="K53" s="5"/>
    </row>
    <row r="54" spans="1:11" x14ac:dyDescent="0.2">
      <c r="A54" s="39"/>
      <c r="B54" s="12"/>
      <c r="C54" s="12"/>
      <c r="D54" s="21"/>
      <c r="E54" s="10"/>
      <c r="F54" s="39" t="s">
        <v>49</v>
      </c>
      <c r="G54" s="12"/>
      <c r="H54" s="12"/>
      <c r="I54" s="21"/>
      <c r="J54" s="10"/>
      <c r="K54" s="5"/>
    </row>
    <row r="55" spans="1:11" ht="15" customHeight="1" x14ac:dyDescent="0.2">
      <c r="A55"/>
      <c r="B55" s="6"/>
      <c r="C55" s="6"/>
      <c r="D55" s="10"/>
      <c r="E55" s="10"/>
      <c r="F55" s="21"/>
      <c r="G55" s="8"/>
      <c r="H55" s="4"/>
      <c r="I55" s="4"/>
      <c r="J55" s="22"/>
      <c r="K55" s="5"/>
    </row>
    <row r="56" spans="1:11" ht="15" customHeight="1" x14ac:dyDescent="0.2">
      <c r="A56"/>
      <c r="B56" s="6"/>
      <c r="C56" s="6"/>
      <c r="D56" s="10"/>
      <c r="E56" s="10"/>
      <c r="F56" s="21"/>
      <c r="G56" s="8"/>
      <c r="H56" s="4"/>
      <c r="I56" s="4"/>
      <c r="J56" s="22"/>
      <c r="K56" s="5"/>
    </row>
    <row r="57" spans="1:11" ht="15" customHeight="1" x14ac:dyDescent="0.2">
      <c r="A57"/>
      <c r="B57" s="6"/>
      <c r="C57" s="6"/>
      <c r="D57" s="10"/>
      <c r="E57" s="10"/>
      <c r="F57" s="21"/>
      <c r="G57" s="8"/>
      <c r="H57" s="4"/>
      <c r="I57" s="4"/>
      <c r="J57" s="22"/>
      <c r="K57" s="5"/>
    </row>
    <row r="58" spans="1:11" ht="15" customHeight="1" x14ac:dyDescent="0.2">
      <c r="A58"/>
      <c r="B58" s="6"/>
      <c r="C58" s="6"/>
      <c r="D58" s="10"/>
      <c r="E58" s="10"/>
      <c r="F58" s="21"/>
      <c r="G58" s="8"/>
      <c r="H58" s="4"/>
      <c r="I58" s="4"/>
      <c r="J58" s="22"/>
      <c r="K58" s="5"/>
    </row>
    <row r="59" spans="1:11" ht="15" customHeight="1" x14ac:dyDescent="0.2">
      <c r="A59"/>
      <c r="B59" s="6"/>
      <c r="C59" s="6"/>
      <c r="D59" s="10"/>
      <c r="E59" s="10"/>
      <c r="F59" s="41" t="s">
        <v>69</v>
      </c>
      <c r="G59" s="8"/>
      <c r="H59" s="4"/>
      <c r="I59" s="4"/>
      <c r="J59" s="22"/>
      <c r="K59" s="5"/>
    </row>
    <row r="60" spans="1:11" ht="15" customHeight="1" x14ac:dyDescent="0.2">
      <c r="A60"/>
      <c r="B60" s="6"/>
      <c r="C60" s="6"/>
      <c r="D60" s="10"/>
      <c r="E60" s="10"/>
      <c r="F60" s="21"/>
      <c r="G60" s="8"/>
      <c r="H60" s="4"/>
      <c r="I60" s="4"/>
      <c r="J60" s="22"/>
      <c r="K60" s="5"/>
    </row>
    <row r="61" spans="1:11" ht="15" customHeight="1" x14ac:dyDescent="0.2">
      <c r="A61"/>
      <c r="B61" s="6"/>
      <c r="C61" s="6"/>
      <c r="D61" s="10"/>
      <c r="E61" s="10"/>
      <c r="F61" s="21"/>
      <c r="G61" s="8"/>
      <c r="H61" s="4"/>
      <c r="I61" s="4"/>
      <c r="J61" s="22"/>
      <c r="K61" s="5"/>
    </row>
    <row r="62" spans="1:11" ht="15" customHeight="1" x14ac:dyDescent="0.2">
      <c r="A62" s="9"/>
      <c r="B62" s="12"/>
      <c r="C62" s="6"/>
      <c r="D62" s="13"/>
      <c r="E62" s="10"/>
      <c r="F62" s="42" t="s">
        <v>37</v>
      </c>
      <c r="G62" s="8"/>
      <c r="H62" s="11"/>
      <c r="I62" s="4"/>
      <c r="J62" s="33" t="s">
        <v>34</v>
      </c>
      <c r="K62" s="5"/>
    </row>
    <row r="63" spans="1:11" ht="15" customHeight="1" x14ac:dyDescent="0.2">
      <c r="A63" s="9"/>
      <c r="B63" s="12"/>
      <c r="C63" s="6"/>
      <c r="D63" s="13"/>
      <c r="E63" s="10"/>
      <c r="F63" s="42"/>
      <c r="G63" s="8"/>
      <c r="H63" s="11"/>
      <c r="I63" s="4"/>
      <c r="J63" s="33"/>
      <c r="K63" s="5"/>
    </row>
    <row r="64" spans="1:11" ht="25.5" x14ac:dyDescent="0.2">
      <c r="A64" s="9"/>
      <c r="B64" s="12"/>
      <c r="C64" s="6"/>
      <c r="D64" s="13"/>
      <c r="E64" s="10"/>
      <c r="F64" s="19" t="s">
        <v>11</v>
      </c>
      <c r="G64" s="17" t="s">
        <v>0</v>
      </c>
      <c r="H64" s="11">
        <v>1</v>
      </c>
      <c r="I64" s="4">
        <v>50</v>
      </c>
      <c r="J64" s="22">
        <f>H64*I64</f>
        <v>50</v>
      </c>
      <c r="K64" s="5"/>
    </row>
    <row r="65" spans="1:11" ht="15" customHeight="1" x14ac:dyDescent="0.2">
      <c r="A65" s="9"/>
      <c r="B65" s="12"/>
      <c r="C65" s="6"/>
      <c r="D65" s="13"/>
      <c r="E65" s="10"/>
      <c r="F65" s="14"/>
      <c r="G65" s="8"/>
      <c r="H65" s="11"/>
      <c r="I65" s="4"/>
      <c r="J65" s="22"/>
      <c r="K65" s="5"/>
    </row>
    <row r="66" spans="1:11" x14ac:dyDescent="0.2">
      <c r="A66" s="9"/>
      <c r="B66" s="15"/>
      <c r="C66" s="6"/>
      <c r="D66" s="7"/>
      <c r="E66" s="10"/>
      <c r="F66" s="19" t="s">
        <v>10</v>
      </c>
      <c r="G66" s="17" t="s">
        <v>0</v>
      </c>
      <c r="H66" s="11">
        <v>1</v>
      </c>
      <c r="I66" s="4">
        <v>210</v>
      </c>
      <c r="J66" s="22">
        <f>H66*I66</f>
        <v>210</v>
      </c>
      <c r="K66" s="5"/>
    </row>
    <row r="67" spans="1:11" x14ac:dyDescent="0.2">
      <c r="A67" s="9"/>
      <c r="B67" s="12"/>
      <c r="C67" s="6"/>
      <c r="D67" s="7"/>
      <c r="E67" s="7"/>
      <c r="F67" s="19"/>
      <c r="G67" s="8"/>
      <c r="H67" s="11"/>
      <c r="I67" s="4"/>
      <c r="J67" s="22"/>
      <c r="K67" s="5"/>
    </row>
    <row r="68" spans="1:11" ht="38.25" x14ac:dyDescent="0.2">
      <c r="A68" s="9"/>
      <c r="B68" s="12"/>
      <c r="C68" s="6"/>
      <c r="D68" s="7"/>
      <c r="E68" s="10"/>
      <c r="F68" s="19" t="s">
        <v>42</v>
      </c>
      <c r="G68" s="17" t="s">
        <v>0</v>
      </c>
      <c r="H68" s="11">
        <v>1</v>
      </c>
      <c r="I68" s="4">
        <v>510</v>
      </c>
      <c r="J68" s="22">
        <f>H68*I68</f>
        <v>510</v>
      </c>
      <c r="K68" s="5"/>
    </row>
    <row r="69" spans="1:11" x14ac:dyDescent="0.2">
      <c r="A69" s="9"/>
      <c r="B69" s="12"/>
      <c r="C69" s="6"/>
      <c r="D69" s="7"/>
      <c r="E69" s="10"/>
      <c r="F69" s="19"/>
      <c r="G69" s="17"/>
      <c r="H69" s="11"/>
      <c r="I69" s="4"/>
      <c r="J69" s="22"/>
      <c r="K69" s="5"/>
    </row>
    <row r="70" spans="1:11" ht="25.5" x14ac:dyDescent="0.2">
      <c r="A70" s="9">
        <v>1</v>
      </c>
      <c r="B70" s="15">
        <v>1</v>
      </c>
      <c r="C70" s="6">
        <v>5</v>
      </c>
      <c r="D70" s="7">
        <v>1</v>
      </c>
      <c r="E70" s="7">
        <f>A70*B70*C70*D70</f>
        <v>5</v>
      </c>
      <c r="F70" s="19" t="s">
        <v>12</v>
      </c>
      <c r="G70" s="17" t="s">
        <v>2</v>
      </c>
      <c r="H70" s="11">
        <f>SUM(E70:E71)</f>
        <v>11</v>
      </c>
      <c r="I70" s="4">
        <v>23.05</v>
      </c>
      <c r="J70" s="22">
        <f>H70*I70</f>
        <v>253.55</v>
      </c>
      <c r="K70" s="5"/>
    </row>
    <row r="71" spans="1:11" ht="13.5" thickBot="1" x14ac:dyDescent="0.25">
      <c r="A71" s="9">
        <v>1</v>
      </c>
      <c r="B71" s="15">
        <v>1</v>
      </c>
      <c r="C71" s="6">
        <v>1</v>
      </c>
      <c r="D71" s="7">
        <v>6</v>
      </c>
      <c r="E71" s="7">
        <f>A71*B71*C71*D71</f>
        <v>6</v>
      </c>
      <c r="F71" s="19"/>
      <c r="G71" s="17"/>
      <c r="H71" s="11"/>
      <c r="I71" s="4"/>
      <c r="J71" s="22"/>
      <c r="K71" s="5"/>
    </row>
    <row r="72" spans="1:11" x14ac:dyDescent="0.2">
      <c r="A72" s="9"/>
      <c r="B72" s="15"/>
      <c r="C72" s="6"/>
      <c r="D72" s="7"/>
      <c r="E72" s="18"/>
      <c r="F72" s="19"/>
      <c r="G72" s="8"/>
      <c r="H72" s="11"/>
      <c r="I72" s="4"/>
      <c r="J72" s="22"/>
      <c r="K72" s="5"/>
    </row>
    <row r="73" spans="1:11" ht="25.5" x14ac:dyDescent="0.2">
      <c r="A73" s="9"/>
      <c r="B73" s="15"/>
      <c r="C73" s="6"/>
      <c r="D73" s="7"/>
      <c r="E73" s="10"/>
      <c r="F73" s="19" t="s">
        <v>39</v>
      </c>
      <c r="G73" s="17" t="s">
        <v>0</v>
      </c>
      <c r="H73" s="11">
        <v>1</v>
      </c>
      <c r="I73" s="4">
        <v>150</v>
      </c>
      <c r="J73" s="22">
        <f>H73*I73</f>
        <v>150</v>
      </c>
      <c r="K73" s="5"/>
    </row>
    <row r="74" spans="1:11" x14ac:dyDescent="0.2">
      <c r="A74" s="9"/>
      <c r="B74" s="15"/>
      <c r="C74" s="6"/>
      <c r="D74" s="7"/>
      <c r="E74" s="10"/>
      <c r="F74" s="19"/>
      <c r="G74" s="8"/>
      <c r="H74" s="11"/>
      <c r="I74" s="4"/>
      <c r="J74" s="22"/>
      <c r="K74" s="5"/>
    </row>
    <row r="75" spans="1:11" x14ac:dyDescent="0.2">
      <c r="A75" s="9"/>
      <c r="B75" s="15"/>
      <c r="C75" s="6"/>
      <c r="D75" s="7"/>
      <c r="E75" s="7"/>
      <c r="F75" s="19" t="s">
        <v>13</v>
      </c>
      <c r="G75" s="17" t="s">
        <v>0</v>
      </c>
      <c r="H75" s="11">
        <v>1</v>
      </c>
      <c r="I75" s="4">
        <v>25</v>
      </c>
      <c r="J75" s="22">
        <f>H75*I75</f>
        <v>25</v>
      </c>
      <c r="K75" s="5"/>
    </row>
    <row r="76" spans="1:11" x14ac:dyDescent="0.2">
      <c r="A76" s="9"/>
      <c r="B76" s="15"/>
      <c r="C76" s="6"/>
      <c r="D76" s="7"/>
      <c r="E76" s="10"/>
      <c r="F76" s="20"/>
      <c r="G76" s="8"/>
      <c r="H76" s="11"/>
      <c r="I76" s="4"/>
      <c r="J76" s="22"/>
      <c r="K76" s="5"/>
    </row>
    <row r="77" spans="1:11" x14ac:dyDescent="0.2">
      <c r="A77" s="9">
        <v>1</v>
      </c>
      <c r="B77" s="15">
        <v>1</v>
      </c>
      <c r="C77" s="6">
        <v>1</v>
      </c>
      <c r="D77" s="7">
        <v>4.8</v>
      </c>
      <c r="E77" s="10"/>
      <c r="F77" s="19" t="s">
        <v>22</v>
      </c>
      <c r="G77" s="17" t="s">
        <v>15</v>
      </c>
      <c r="H77" s="11">
        <f>SUM(E77:E88)</f>
        <v>140.405</v>
      </c>
      <c r="I77" s="4">
        <v>50</v>
      </c>
      <c r="J77" s="22">
        <f>H77*I77</f>
        <v>7020.25</v>
      </c>
      <c r="K77" s="5"/>
    </row>
    <row r="78" spans="1:11" x14ac:dyDescent="0.2">
      <c r="A78" s="9"/>
      <c r="B78" s="15"/>
      <c r="C78" s="6"/>
      <c r="D78" s="7">
        <v>7.2</v>
      </c>
      <c r="E78" s="28">
        <f>A77*B77*C77*D77*D78</f>
        <v>34.56</v>
      </c>
      <c r="F78" s="19" t="s">
        <v>1</v>
      </c>
      <c r="G78" s="8"/>
      <c r="H78" s="11"/>
      <c r="I78" s="4"/>
      <c r="J78" s="22"/>
      <c r="K78" s="5"/>
    </row>
    <row r="79" spans="1:11" ht="25.5" x14ac:dyDescent="0.2">
      <c r="A79" s="9">
        <v>1</v>
      </c>
      <c r="B79" s="15">
        <v>1</v>
      </c>
      <c r="C79" s="6">
        <v>1</v>
      </c>
      <c r="D79" s="7">
        <v>4.8</v>
      </c>
      <c r="E79" s="10"/>
      <c r="F79" s="19" t="s">
        <v>14</v>
      </c>
      <c r="G79" s="17" t="s">
        <v>15</v>
      </c>
      <c r="H79" s="11">
        <f>SUM(H77)</f>
        <v>140.405</v>
      </c>
      <c r="I79" s="4">
        <v>125</v>
      </c>
      <c r="J79" s="22">
        <f>H79*I79</f>
        <v>17550.625</v>
      </c>
      <c r="K79" s="5"/>
    </row>
    <row r="80" spans="1:11" x14ac:dyDescent="0.2">
      <c r="A80" s="9"/>
      <c r="B80" s="15"/>
      <c r="C80" s="6"/>
      <c r="D80" s="7">
        <v>7.6</v>
      </c>
      <c r="E80" s="28">
        <f>A79*B79*C79*D79*D80</f>
        <v>36.479999999999997</v>
      </c>
      <c r="F80" s="19" t="s">
        <v>1</v>
      </c>
      <c r="G80" s="17"/>
      <c r="H80" s="11"/>
      <c r="I80" s="4"/>
      <c r="J80" s="22"/>
      <c r="K80" s="5"/>
    </row>
    <row r="81" spans="1:11" ht="25.5" x14ac:dyDescent="0.2">
      <c r="A81" s="9">
        <v>1</v>
      </c>
      <c r="B81" s="15">
        <v>1</v>
      </c>
      <c r="C81" s="6">
        <v>1</v>
      </c>
      <c r="D81" s="7">
        <v>4.8</v>
      </c>
      <c r="E81" s="10"/>
      <c r="F81" s="19" t="s">
        <v>61</v>
      </c>
      <c r="G81" s="17" t="s">
        <v>15</v>
      </c>
      <c r="H81" s="11">
        <f>SUM(H79)</f>
        <v>140.405</v>
      </c>
      <c r="I81" s="4">
        <v>50</v>
      </c>
      <c r="J81" s="22">
        <f>H81*I81</f>
        <v>7020.25</v>
      </c>
      <c r="K81" s="5"/>
    </row>
    <row r="82" spans="1:11" x14ac:dyDescent="0.2">
      <c r="A82" s="9"/>
      <c r="B82" s="15"/>
      <c r="C82" s="6"/>
      <c r="D82" s="7">
        <v>7.8</v>
      </c>
      <c r="E82" s="28">
        <f>A81*B81*C81*D81*D82</f>
        <v>37.44</v>
      </c>
      <c r="F82" s="19"/>
      <c r="G82" s="8"/>
      <c r="H82" s="11"/>
      <c r="I82" s="4"/>
      <c r="J82" s="22"/>
      <c r="K82" s="5"/>
    </row>
    <row r="83" spans="1:11" x14ac:dyDescent="0.2">
      <c r="A83" s="9">
        <v>1</v>
      </c>
      <c r="B83" s="15">
        <v>1</v>
      </c>
      <c r="C83" s="6">
        <v>1</v>
      </c>
      <c r="D83" s="7">
        <v>1.9</v>
      </c>
      <c r="E83" s="10"/>
      <c r="F83" s="19"/>
      <c r="G83" s="8"/>
      <c r="H83" s="11"/>
      <c r="I83" s="4"/>
      <c r="J83" s="22"/>
      <c r="K83" s="5"/>
    </row>
    <row r="84" spans="1:11" x14ac:dyDescent="0.2">
      <c r="A84" s="9"/>
      <c r="B84" s="15"/>
      <c r="C84" s="6"/>
      <c r="D84" s="7">
        <v>7.75</v>
      </c>
      <c r="E84" s="29">
        <f>A83*B83*C83*D83*D84</f>
        <v>14.725</v>
      </c>
      <c r="F84" s="19"/>
      <c r="G84" s="8"/>
      <c r="H84" s="11"/>
      <c r="I84" s="4"/>
      <c r="J84" s="22"/>
      <c r="K84" s="5"/>
    </row>
    <row r="85" spans="1:11" x14ac:dyDescent="0.2">
      <c r="A85" s="9">
        <v>1</v>
      </c>
      <c r="B85" s="15">
        <v>1</v>
      </c>
      <c r="C85" s="6">
        <v>1</v>
      </c>
      <c r="D85" s="7">
        <v>1</v>
      </c>
      <c r="E85" s="10"/>
      <c r="F85" s="19"/>
      <c r="G85" s="8"/>
      <c r="H85" s="11"/>
      <c r="I85" s="4"/>
      <c r="J85" s="22"/>
      <c r="K85" s="5"/>
    </row>
    <row r="86" spans="1:11" x14ac:dyDescent="0.2">
      <c r="A86" s="9"/>
      <c r="B86" s="15"/>
      <c r="C86" s="6"/>
      <c r="D86" s="7">
        <v>3.9</v>
      </c>
      <c r="E86" s="29">
        <f>A85*B85*C85*D85*D86</f>
        <v>3.9</v>
      </c>
      <c r="F86" s="19"/>
      <c r="G86" s="8"/>
      <c r="H86" s="11"/>
      <c r="I86" s="4"/>
      <c r="J86" s="22"/>
      <c r="K86" s="5"/>
    </row>
    <row r="87" spans="1:11" x14ac:dyDescent="0.2">
      <c r="A87" s="9">
        <v>1</v>
      </c>
      <c r="B87" s="15">
        <v>1</v>
      </c>
      <c r="C87" s="6">
        <v>1</v>
      </c>
      <c r="D87" s="7">
        <v>1.9</v>
      </c>
      <c r="E87" s="30"/>
      <c r="F87" s="19"/>
      <c r="G87" s="8"/>
      <c r="H87" s="11"/>
      <c r="I87" s="4"/>
      <c r="J87" s="22"/>
      <c r="K87" s="5"/>
    </row>
    <row r="88" spans="1:11" ht="13.5" thickBot="1" x14ac:dyDescent="0.25">
      <c r="A88" s="9"/>
      <c r="B88" s="15"/>
      <c r="C88" s="6"/>
      <c r="D88" s="7">
        <v>7</v>
      </c>
      <c r="E88" s="29">
        <f>A87*B87*C87*D87*D88</f>
        <v>13.299999999999999</v>
      </c>
      <c r="F88" s="19"/>
      <c r="G88" s="8"/>
      <c r="H88" s="11"/>
      <c r="I88" s="4"/>
      <c r="J88" s="22"/>
      <c r="K88" s="5"/>
    </row>
    <row r="89" spans="1:11" x14ac:dyDescent="0.2">
      <c r="A89" s="9"/>
      <c r="B89" s="15"/>
      <c r="C89" s="6"/>
      <c r="D89" s="7"/>
      <c r="E89" s="31"/>
      <c r="F89" s="19"/>
      <c r="G89" s="8"/>
      <c r="H89" s="11"/>
      <c r="I89" s="4"/>
      <c r="J89" s="22"/>
      <c r="K89" s="5"/>
    </row>
    <row r="90" spans="1:11" x14ac:dyDescent="0.2">
      <c r="A90" s="9">
        <v>1</v>
      </c>
      <c r="B90" s="15">
        <v>1</v>
      </c>
      <c r="C90" s="6">
        <v>1</v>
      </c>
      <c r="D90" s="7">
        <v>3.7</v>
      </c>
      <c r="E90" s="30"/>
      <c r="F90" s="19" t="s">
        <v>25</v>
      </c>
      <c r="G90" s="8"/>
      <c r="H90" s="11"/>
      <c r="I90" s="4"/>
      <c r="J90" s="22"/>
      <c r="K90" s="5"/>
    </row>
    <row r="91" spans="1:11" ht="25.5" x14ac:dyDescent="0.2">
      <c r="A91" s="9"/>
      <c r="B91" s="15"/>
      <c r="C91" s="6"/>
      <c r="D91" s="7">
        <v>0.85</v>
      </c>
      <c r="E91" s="29">
        <f>A90*B90*C90*D90*D91</f>
        <v>3.145</v>
      </c>
      <c r="F91" s="19" t="s">
        <v>14</v>
      </c>
      <c r="G91" s="17" t="s">
        <v>15</v>
      </c>
      <c r="H91" s="11">
        <f>SUM(E90:E97)</f>
        <v>12.07</v>
      </c>
      <c r="I91" s="4">
        <v>125</v>
      </c>
      <c r="J91" s="22">
        <f>H91*I91</f>
        <v>1508.75</v>
      </c>
      <c r="K91" s="5"/>
    </row>
    <row r="92" spans="1:11" x14ac:dyDescent="0.2">
      <c r="A92" s="9">
        <v>1</v>
      </c>
      <c r="B92" s="15">
        <v>1</v>
      </c>
      <c r="C92" s="6">
        <v>1</v>
      </c>
      <c r="D92" s="7">
        <v>3.5</v>
      </c>
      <c r="E92" s="30"/>
      <c r="F92" s="19" t="s">
        <v>1</v>
      </c>
      <c r="G92" s="8"/>
      <c r="H92" s="11"/>
      <c r="I92" s="4"/>
      <c r="J92" s="22"/>
      <c r="K92" s="5"/>
    </row>
    <row r="93" spans="1:11" ht="25.5" x14ac:dyDescent="0.2">
      <c r="A93" s="9"/>
      <c r="B93" s="15"/>
      <c r="C93" s="6"/>
      <c r="D93" s="7">
        <v>0.85</v>
      </c>
      <c r="E93" s="29">
        <f>A92*B92*C92*D92*D93</f>
        <v>2.9750000000000001</v>
      </c>
      <c r="F93" s="19" t="s">
        <v>54</v>
      </c>
      <c r="G93" s="17" t="s">
        <v>15</v>
      </c>
      <c r="H93" s="11">
        <f>SUM(H91)</f>
        <v>12.07</v>
      </c>
      <c r="I93" s="4">
        <v>50</v>
      </c>
      <c r="J93" s="22">
        <f>H93*I93</f>
        <v>603.5</v>
      </c>
      <c r="K93" s="5"/>
    </row>
    <row r="94" spans="1:11" x14ac:dyDescent="0.2">
      <c r="A94" s="9">
        <v>1</v>
      </c>
      <c r="B94" s="15">
        <v>1</v>
      </c>
      <c r="C94" s="6">
        <v>1</v>
      </c>
      <c r="D94" s="7">
        <v>3.5</v>
      </c>
      <c r="E94" s="30"/>
      <c r="F94" s="19"/>
      <c r="G94" s="8"/>
      <c r="H94" s="11"/>
      <c r="I94" s="4"/>
      <c r="J94" s="22"/>
      <c r="K94" s="5"/>
    </row>
    <row r="95" spans="1:11" x14ac:dyDescent="0.2">
      <c r="A95" s="9"/>
      <c r="B95" s="15"/>
      <c r="C95" s="6"/>
      <c r="D95" s="7">
        <v>0.9</v>
      </c>
      <c r="E95" s="29">
        <f>A94*B94*C94*D94*D95</f>
        <v>3.15</v>
      </c>
      <c r="F95" s="19"/>
      <c r="G95" s="8"/>
      <c r="H95" s="11"/>
      <c r="I95" s="4"/>
      <c r="J95" s="22"/>
      <c r="K95" s="5"/>
    </row>
    <row r="96" spans="1:11" x14ac:dyDescent="0.2">
      <c r="A96" s="9">
        <v>1</v>
      </c>
      <c r="B96" s="15">
        <v>1</v>
      </c>
      <c r="C96" s="6">
        <v>1</v>
      </c>
      <c r="D96" s="7">
        <v>3.5</v>
      </c>
      <c r="E96" s="30"/>
      <c r="F96" s="19"/>
      <c r="G96" s="8"/>
      <c r="H96" s="11"/>
      <c r="I96" s="4"/>
      <c r="J96" s="22"/>
      <c r="K96" s="5"/>
    </row>
    <row r="97" spans="1:11" ht="13.5" thickBot="1" x14ac:dyDescent="0.25">
      <c r="A97" s="9"/>
      <c r="B97" s="15"/>
      <c r="C97" s="6"/>
      <c r="D97" s="7">
        <v>0.8</v>
      </c>
      <c r="E97" s="29">
        <f>A96*B96*C96*D96*D97</f>
        <v>2.8000000000000003</v>
      </c>
      <c r="F97" s="19"/>
      <c r="G97" s="8"/>
      <c r="H97" s="11"/>
      <c r="I97" s="4"/>
      <c r="J97" s="22"/>
      <c r="K97" s="5"/>
    </row>
    <row r="98" spans="1:11" x14ac:dyDescent="0.2">
      <c r="A98" s="9"/>
      <c r="B98" s="15"/>
      <c r="C98" s="6"/>
      <c r="D98" s="7"/>
      <c r="E98" s="18"/>
      <c r="F98" s="19"/>
      <c r="G98" s="8"/>
      <c r="H98" s="11"/>
      <c r="I98" s="4"/>
      <c r="J98" s="22"/>
      <c r="K98" s="5"/>
    </row>
    <row r="99" spans="1:11" x14ac:dyDescent="0.2">
      <c r="A99" s="9"/>
      <c r="B99" s="15"/>
      <c r="C99" s="6"/>
      <c r="D99" s="7"/>
      <c r="E99" s="10"/>
      <c r="F99" s="19" t="s">
        <v>31</v>
      </c>
      <c r="G99" s="17" t="s">
        <v>0</v>
      </c>
      <c r="H99" s="7">
        <v>1</v>
      </c>
      <c r="I99" s="4">
        <v>625</v>
      </c>
      <c r="J99" s="22">
        <f>H99*I99</f>
        <v>625</v>
      </c>
      <c r="K99" s="5"/>
    </row>
    <row r="100" spans="1:11" x14ac:dyDescent="0.2">
      <c r="A100" s="9"/>
      <c r="B100" s="15"/>
      <c r="C100" s="6"/>
      <c r="D100" s="7"/>
      <c r="E100" s="7"/>
      <c r="F100" s="19"/>
      <c r="G100" s="8"/>
      <c r="H100" s="11"/>
      <c r="I100" s="4"/>
      <c r="J100" s="22"/>
      <c r="K100" s="5"/>
    </row>
    <row r="101" spans="1:11" ht="39" thickBot="1" x14ac:dyDescent="0.25">
      <c r="A101" s="9">
        <v>1</v>
      </c>
      <c r="B101" s="15">
        <v>1</v>
      </c>
      <c r="C101" s="6">
        <v>1</v>
      </c>
      <c r="D101" s="7">
        <v>4.8</v>
      </c>
      <c r="E101" s="7">
        <f>A101*B101*C101*D101</f>
        <v>4.8</v>
      </c>
      <c r="F101" s="19" t="s">
        <v>55</v>
      </c>
      <c r="G101" s="17" t="s">
        <v>15</v>
      </c>
      <c r="H101" s="11">
        <f>SUM(E100:E101)*0.5</f>
        <v>2.4</v>
      </c>
      <c r="I101" s="4">
        <v>660</v>
      </c>
      <c r="J101" s="22">
        <f>H101*I101</f>
        <v>1584</v>
      </c>
      <c r="K101" s="5"/>
    </row>
    <row r="102" spans="1:11" x14ac:dyDescent="0.2">
      <c r="A102" s="9"/>
      <c r="B102" s="15"/>
      <c r="C102" s="6"/>
      <c r="D102" s="7"/>
      <c r="E102" s="18"/>
      <c r="F102" s="20" t="s">
        <v>38</v>
      </c>
      <c r="G102" s="17"/>
      <c r="H102" s="11"/>
      <c r="I102" s="4"/>
      <c r="J102" s="22"/>
      <c r="K102" s="5"/>
    </row>
    <row r="103" spans="1:11" x14ac:dyDescent="0.2">
      <c r="A103" s="9"/>
      <c r="B103" s="15"/>
      <c r="C103" s="6"/>
      <c r="D103" s="7"/>
      <c r="E103" s="10"/>
      <c r="F103" s="19"/>
      <c r="G103" s="17"/>
      <c r="H103" s="11"/>
      <c r="I103" s="4"/>
      <c r="J103" s="22"/>
      <c r="K103" s="5"/>
    </row>
    <row r="104" spans="1:11" ht="25.5" x14ac:dyDescent="0.2">
      <c r="A104" s="9">
        <v>1</v>
      </c>
      <c r="B104" s="15">
        <v>1</v>
      </c>
      <c r="C104" s="6">
        <v>1</v>
      </c>
      <c r="D104" s="7">
        <v>2</v>
      </c>
      <c r="E104" s="7">
        <f>A104*B104*C104*D104</f>
        <v>2</v>
      </c>
      <c r="F104" s="19" t="s">
        <v>16</v>
      </c>
      <c r="G104" s="17" t="s">
        <v>3</v>
      </c>
      <c r="H104" s="11">
        <f>SUM(E104:E107)</f>
        <v>6</v>
      </c>
      <c r="I104" s="4">
        <v>280</v>
      </c>
      <c r="J104" s="22">
        <f>H104*I104</f>
        <v>1680</v>
      </c>
      <c r="K104" s="5"/>
    </row>
    <row r="105" spans="1:11" x14ac:dyDescent="0.2">
      <c r="A105" s="9">
        <v>1</v>
      </c>
      <c r="B105" s="15">
        <v>1</v>
      </c>
      <c r="C105" s="6">
        <v>1</v>
      </c>
      <c r="D105" s="7">
        <v>1</v>
      </c>
      <c r="E105" s="7">
        <f>A105*B105*C105*D105</f>
        <v>1</v>
      </c>
      <c r="F105" s="19"/>
      <c r="G105" s="17"/>
      <c r="H105" s="11"/>
      <c r="I105" s="4"/>
      <c r="J105" s="22"/>
      <c r="K105" s="5"/>
    </row>
    <row r="106" spans="1:11" x14ac:dyDescent="0.2">
      <c r="A106" s="9">
        <v>1</v>
      </c>
      <c r="B106" s="15">
        <v>1</v>
      </c>
      <c r="C106" s="6">
        <v>1</v>
      </c>
      <c r="D106" s="7">
        <v>1</v>
      </c>
      <c r="E106" s="7">
        <f>A106*B106*C106*D106</f>
        <v>1</v>
      </c>
      <c r="F106" s="19"/>
      <c r="G106" s="17"/>
      <c r="H106" s="11"/>
      <c r="I106" s="4"/>
      <c r="J106" s="22"/>
      <c r="K106" s="5"/>
    </row>
    <row r="107" spans="1:11" ht="13.5" thickBot="1" x14ac:dyDescent="0.25">
      <c r="A107" s="9">
        <v>1</v>
      </c>
      <c r="B107" s="15">
        <v>1</v>
      </c>
      <c r="C107" s="6">
        <v>1</v>
      </c>
      <c r="D107" s="7">
        <v>2</v>
      </c>
      <c r="E107" s="7">
        <f>A107*B107*C107*D107</f>
        <v>2</v>
      </c>
      <c r="F107" s="19"/>
      <c r="G107" s="17"/>
      <c r="H107" s="11"/>
      <c r="I107" s="4"/>
      <c r="J107" s="22"/>
      <c r="K107" s="5"/>
    </row>
    <row r="108" spans="1:11" x14ac:dyDescent="0.2">
      <c r="A108" s="9"/>
      <c r="B108" s="15"/>
      <c r="C108" s="6"/>
      <c r="D108" s="7"/>
      <c r="E108" s="18"/>
      <c r="F108" s="20"/>
      <c r="G108" s="8"/>
      <c r="H108" s="11"/>
      <c r="I108" s="4"/>
      <c r="J108" s="22"/>
      <c r="K108" s="5"/>
    </row>
    <row r="109" spans="1:11" x14ac:dyDescent="0.2">
      <c r="A109" s="9"/>
      <c r="B109" s="15"/>
      <c r="C109" s="6"/>
      <c r="D109" s="7"/>
      <c r="E109" s="10"/>
      <c r="F109" s="19"/>
      <c r="G109" s="8"/>
      <c r="H109" s="11"/>
      <c r="I109" s="4"/>
      <c r="J109" s="22"/>
      <c r="K109" s="5"/>
    </row>
    <row r="110" spans="1:11" ht="25.5" x14ac:dyDescent="0.2">
      <c r="A110" s="9"/>
      <c r="B110" s="15"/>
      <c r="C110" s="6"/>
      <c r="D110" s="7"/>
      <c r="E110" s="10"/>
      <c r="F110" s="19" t="s">
        <v>17</v>
      </c>
      <c r="G110" s="17" t="s">
        <v>0</v>
      </c>
      <c r="H110" s="11">
        <v>1</v>
      </c>
      <c r="I110" s="4">
        <v>125</v>
      </c>
      <c r="J110" s="22">
        <f>H110*I110</f>
        <v>125</v>
      </c>
      <c r="K110" s="5"/>
    </row>
    <row r="111" spans="1:11" x14ac:dyDescent="0.2">
      <c r="A111" s="9"/>
      <c r="B111" s="15"/>
      <c r="C111" s="6"/>
      <c r="D111" s="7"/>
      <c r="E111" s="10"/>
      <c r="F111" s="20"/>
      <c r="G111" s="8"/>
      <c r="H111" s="11"/>
      <c r="I111" s="4"/>
      <c r="J111" s="22"/>
      <c r="K111" s="5"/>
    </row>
    <row r="112" spans="1:11" ht="25.5" x14ac:dyDescent="0.2">
      <c r="A112" s="9"/>
      <c r="B112" s="15"/>
      <c r="C112" s="6"/>
      <c r="D112" s="7"/>
      <c r="E112" s="10"/>
      <c r="F112" s="19" t="s">
        <v>18</v>
      </c>
      <c r="G112" s="17" t="s">
        <v>3</v>
      </c>
      <c r="H112" s="11">
        <v>1</v>
      </c>
      <c r="I112" s="4">
        <v>200</v>
      </c>
      <c r="J112" s="22">
        <f>H112*I112</f>
        <v>200</v>
      </c>
      <c r="K112" s="5"/>
    </row>
    <row r="113" spans="1:11" x14ac:dyDescent="0.2">
      <c r="A113" s="9"/>
      <c r="B113" s="15"/>
      <c r="C113" s="6"/>
      <c r="D113" s="7"/>
      <c r="E113" s="10"/>
      <c r="F113" s="20"/>
      <c r="G113" s="17"/>
      <c r="H113" s="11"/>
      <c r="I113" s="4"/>
      <c r="J113" s="22"/>
      <c r="K113" s="5"/>
    </row>
    <row r="114" spans="1:11" ht="25.5" x14ac:dyDescent="0.2">
      <c r="A114" s="9"/>
      <c r="B114" s="15"/>
      <c r="C114" s="6"/>
      <c r="D114" s="7"/>
      <c r="E114" s="10"/>
      <c r="F114" s="19" t="s">
        <v>19</v>
      </c>
      <c r="G114" s="17" t="s">
        <v>3</v>
      </c>
      <c r="H114" s="11">
        <v>1</v>
      </c>
      <c r="I114" s="4">
        <v>200</v>
      </c>
      <c r="J114" s="22">
        <f>H114*I114</f>
        <v>200</v>
      </c>
      <c r="K114" s="5"/>
    </row>
    <row r="115" spans="1:11" x14ac:dyDescent="0.2">
      <c r="A115" s="9"/>
      <c r="B115" s="15"/>
      <c r="C115" s="6"/>
      <c r="D115" s="7"/>
      <c r="E115" s="10"/>
      <c r="F115" s="19"/>
      <c r="G115" s="17"/>
      <c r="H115" s="11"/>
      <c r="I115" s="4"/>
      <c r="J115" s="22"/>
      <c r="K115" s="5"/>
    </row>
    <row r="116" spans="1:11" ht="25.5" x14ac:dyDescent="0.2">
      <c r="A116" s="9">
        <v>1</v>
      </c>
      <c r="B116" s="15">
        <v>1</v>
      </c>
      <c r="C116" s="6">
        <v>2</v>
      </c>
      <c r="D116" s="7">
        <v>1</v>
      </c>
      <c r="E116" s="27"/>
      <c r="F116" s="19" t="s">
        <v>20</v>
      </c>
      <c r="G116" s="17" t="s">
        <v>15</v>
      </c>
      <c r="H116" s="11">
        <f>SUM(E116:E117)</f>
        <v>2.4</v>
      </c>
      <c r="I116" s="4">
        <v>44.7</v>
      </c>
      <c r="J116" s="22">
        <f>H116*I116</f>
        <v>107.28</v>
      </c>
      <c r="K116" s="5"/>
    </row>
    <row r="117" spans="1:11" ht="13.5" thickBot="1" x14ac:dyDescent="0.25">
      <c r="A117" s="9"/>
      <c r="B117" s="15"/>
      <c r="C117" s="6"/>
      <c r="D117" s="7">
        <v>1.2</v>
      </c>
      <c r="E117" s="29">
        <f>A116*B116*C116*D116*D117</f>
        <v>2.4</v>
      </c>
      <c r="F117" s="19"/>
      <c r="G117" s="8"/>
      <c r="H117" s="11"/>
      <c r="I117" s="4"/>
      <c r="J117" s="22"/>
      <c r="K117" s="5"/>
    </row>
    <row r="118" spans="1:11" x14ac:dyDescent="0.2">
      <c r="A118" s="9"/>
      <c r="B118" s="15"/>
      <c r="C118" s="6"/>
      <c r="D118" s="7"/>
      <c r="E118" s="18"/>
      <c r="F118" s="19"/>
      <c r="G118" s="8"/>
      <c r="H118" s="11"/>
      <c r="I118" s="4"/>
      <c r="J118" s="22"/>
      <c r="K118" s="5"/>
    </row>
    <row r="119" spans="1:11" x14ac:dyDescent="0.2">
      <c r="A119" s="9">
        <v>1</v>
      </c>
      <c r="B119" s="15">
        <v>2</v>
      </c>
      <c r="C119" s="6">
        <v>2</v>
      </c>
      <c r="D119" s="7">
        <v>1</v>
      </c>
      <c r="E119" s="7">
        <f>A119*B119*C119*D119</f>
        <v>4</v>
      </c>
      <c r="F119" s="19" t="s">
        <v>21</v>
      </c>
      <c r="G119" s="17" t="s">
        <v>2</v>
      </c>
      <c r="H119" s="11">
        <f>SUM(E119:E120)</f>
        <v>6.2</v>
      </c>
      <c r="I119" s="4">
        <v>16.7</v>
      </c>
      <c r="J119" s="22">
        <f>H119*I119</f>
        <v>103.53999999999999</v>
      </c>
      <c r="K119" s="5"/>
    </row>
    <row r="120" spans="1:11" ht="13.5" thickBot="1" x14ac:dyDescent="0.25">
      <c r="A120" s="9">
        <v>1</v>
      </c>
      <c r="B120" s="15">
        <v>1</v>
      </c>
      <c r="C120" s="6">
        <v>2</v>
      </c>
      <c r="D120" s="7">
        <v>1.1000000000000001</v>
      </c>
      <c r="E120" s="7">
        <f>A120*B120*C120*D120</f>
        <v>2.2000000000000002</v>
      </c>
      <c r="F120" s="19"/>
      <c r="G120" s="8"/>
      <c r="H120" s="11"/>
      <c r="I120" s="4"/>
      <c r="J120" s="22"/>
      <c r="K120" s="5"/>
    </row>
    <row r="121" spans="1:11" ht="12.95" customHeight="1" x14ac:dyDescent="0.2">
      <c r="A121" s="9"/>
      <c r="B121" s="15"/>
      <c r="C121" s="6"/>
      <c r="D121" s="7"/>
      <c r="E121" s="18"/>
      <c r="F121" s="19"/>
      <c r="G121" s="8"/>
      <c r="H121" s="11"/>
      <c r="I121" s="4"/>
      <c r="J121" s="22"/>
      <c r="K121" s="5"/>
    </row>
    <row r="122" spans="1:11" ht="25.5" x14ac:dyDescent="0.2">
      <c r="A122" s="9"/>
      <c r="B122" s="15"/>
      <c r="C122" s="6"/>
      <c r="D122" s="7"/>
      <c r="E122" s="10"/>
      <c r="F122" s="19" t="s">
        <v>24</v>
      </c>
      <c r="G122" s="17" t="s">
        <v>0</v>
      </c>
      <c r="H122" s="11">
        <v>1</v>
      </c>
      <c r="I122" s="4">
        <v>450</v>
      </c>
      <c r="J122" s="22">
        <f>H122*I122</f>
        <v>450</v>
      </c>
      <c r="K122" s="5"/>
    </row>
    <row r="123" spans="1:11" x14ac:dyDescent="0.2">
      <c r="A123" s="9"/>
      <c r="B123" s="15"/>
      <c r="C123" s="6"/>
      <c r="D123" s="7"/>
      <c r="E123" s="10"/>
      <c r="F123" s="19"/>
      <c r="G123" s="8"/>
      <c r="H123" s="11"/>
      <c r="I123" s="4"/>
      <c r="J123" s="22"/>
      <c r="K123" s="5"/>
    </row>
    <row r="124" spans="1:11" x14ac:dyDescent="0.2">
      <c r="A124" s="9">
        <v>1</v>
      </c>
      <c r="B124" s="15">
        <v>1</v>
      </c>
      <c r="C124" s="6">
        <v>1</v>
      </c>
      <c r="D124" s="7">
        <v>2.8</v>
      </c>
      <c r="E124" s="7"/>
      <c r="F124" s="19" t="s">
        <v>23</v>
      </c>
      <c r="G124" s="17" t="s">
        <v>15</v>
      </c>
      <c r="H124" s="11">
        <f>SUM(E124:E190)</f>
        <v>103.1058</v>
      </c>
      <c r="I124" s="4">
        <v>50</v>
      </c>
      <c r="J124" s="22">
        <f>H124*I124</f>
        <v>5155.29</v>
      </c>
      <c r="K124" s="5"/>
    </row>
    <row r="125" spans="1:11" x14ac:dyDescent="0.2">
      <c r="A125" s="9"/>
      <c r="B125" s="15"/>
      <c r="C125" s="6"/>
      <c r="D125" s="7">
        <v>2.95</v>
      </c>
      <c r="E125" s="29">
        <f>A124*B124*C124*D124*D125</f>
        <v>8.26</v>
      </c>
      <c r="F125" s="19" t="s">
        <v>1</v>
      </c>
      <c r="G125" s="8"/>
      <c r="H125" s="11"/>
      <c r="I125" s="4"/>
      <c r="J125" s="22"/>
      <c r="K125" s="5"/>
    </row>
    <row r="126" spans="1:11" ht="25.5" x14ac:dyDescent="0.2">
      <c r="A126" s="9">
        <v>1</v>
      </c>
      <c r="B126" s="15">
        <v>1</v>
      </c>
      <c r="C126" s="6">
        <v>1</v>
      </c>
      <c r="D126" s="7">
        <v>0.8</v>
      </c>
      <c r="E126" s="10"/>
      <c r="F126" s="19" t="s">
        <v>14</v>
      </c>
      <c r="G126" s="17" t="s">
        <v>15</v>
      </c>
      <c r="H126" s="11">
        <f>SUM(E124:E190)</f>
        <v>103.1058</v>
      </c>
      <c r="I126" s="4">
        <v>125</v>
      </c>
      <c r="J126" s="22">
        <f>H126*I126</f>
        <v>12888.225</v>
      </c>
      <c r="K126" s="5"/>
    </row>
    <row r="127" spans="1:11" x14ac:dyDescent="0.2">
      <c r="A127" s="9"/>
      <c r="B127" s="12"/>
      <c r="C127" s="6"/>
      <c r="D127" s="7">
        <v>1.72</v>
      </c>
      <c r="E127" s="29">
        <f>A126*B126*C126*D126*D127</f>
        <v>1.3760000000000001</v>
      </c>
      <c r="F127" s="20"/>
      <c r="G127" s="8"/>
      <c r="H127" s="11"/>
      <c r="I127" s="4"/>
      <c r="J127" s="22"/>
      <c r="K127" s="5"/>
    </row>
    <row r="128" spans="1:11" x14ac:dyDescent="0.2">
      <c r="A128" s="9">
        <v>1</v>
      </c>
      <c r="B128" s="15">
        <v>1</v>
      </c>
      <c r="C128" s="6">
        <v>1</v>
      </c>
      <c r="D128" s="7">
        <v>0.7</v>
      </c>
      <c r="E128" s="10"/>
      <c r="F128" s="19" t="s">
        <v>1</v>
      </c>
      <c r="G128" s="8"/>
      <c r="H128" s="11"/>
      <c r="I128" s="4"/>
      <c r="J128" s="22"/>
      <c r="K128" s="5"/>
    </row>
    <row r="129" spans="1:11" ht="25.5" x14ac:dyDescent="0.2">
      <c r="A129" s="9"/>
      <c r="B129" s="15"/>
      <c r="C129" s="6"/>
      <c r="D129" s="7">
        <v>1.72</v>
      </c>
      <c r="E129" s="29">
        <f>A128*B128*C128*D128*D129</f>
        <v>1.204</v>
      </c>
      <c r="F129" s="19" t="s">
        <v>62</v>
      </c>
      <c r="G129" s="17" t="s">
        <v>15</v>
      </c>
      <c r="H129" s="11">
        <f>SUM(H124)</f>
        <v>103.1058</v>
      </c>
      <c r="I129" s="4">
        <v>50</v>
      </c>
      <c r="J129" s="22">
        <f>H129*I129</f>
        <v>5155.29</v>
      </c>
      <c r="K129" s="5"/>
    </row>
    <row r="130" spans="1:11" x14ac:dyDescent="0.2">
      <c r="A130" s="9">
        <v>1</v>
      </c>
      <c r="B130" s="15">
        <v>1</v>
      </c>
      <c r="C130" s="6">
        <v>1</v>
      </c>
      <c r="D130" s="7">
        <v>0.85</v>
      </c>
      <c r="E130" s="10"/>
      <c r="F130" s="19"/>
      <c r="G130" s="8"/>
      <c r="H130" s="11"/>
      <c r="I130" s="4"/>
      <c r="J130" s="22"/>
      <c r="K130" s="5"/>
    </row>
    <row r="131" spans="1:11" x14ac:dyDescent="0.2">
      <c r="A131" s="9"/>
      <c r="B131" s="15"/>
      <c r="C131" s="6"/>
      <c r="D131" s="7">
        <v>0.7</v>
      </c>
      <c r="E131" s="29">
        <f>A130*B130*C130*D130*D131</f>
        <v>0.59499999999999997</v>
      </c>
      <c r="F131" s="19"/>
      <c r="G131" s="8"/>
      <c r="H131" s="11"/>
      <c r="I131" s="4"/>
      <c r="J131" s="22"/>
      <c r="K131" s="5"/>
    </row>
    <row r="132" spans="1:11" x14ac:dyDescent="0.2">
      <c r="A132" s="9">
        <v>1</v>
      </c>
      <c r="B132" s="15">
        <v>1</v>
      </c>
      <c r="C132" s="6">
        <v>2</v>
      </c>
      <c r="D132" s="7">
        <v>0.75</v>
      </c>
      <c r="E132" s="10"/>
      <c r="F132" s="19"/>
      <c r="G132" s="17"/>
      <c r="H132" s="11"/>
      <c r="I132" s="4"/>
      <c r="J132" s="22"/>
      <c r="K132" s="5"/>
    </row>
    <row r="133" spans="1:11" x14ac:dyDescent="0.2">
      <c r="A133" s="9"/>
      <c r="B133" s="15"/>
      <c r="C133" s="6"/>
      <c r="D133" s="7">
        <v>2.3199999999999998</v>
      </c>
      <c r="E133" s="29">
        <f>A132*B132*C132*D132*D133</f>
        <v>3.4799999999999995</v>
      </c>
      <c r="F133" s="19"/>
      <c r="G133" s="8"/>
      <c r="H133" s="11"/>
      <c r="I133" s="4"/>
      <c r="J133" s="22"/>
      <c r="K133" s="5"/>
    </row>
    <row r="134" spans="1:11" x14ac:dyDescent="0.2">
      <c r="A134" s="9">
        <v>1</v>
      </c>
      <c r="B134" s="15">
        <v>1</v>
      </c>
      <c r="C134" s="6">
        <v>2</v>
      </c>
      <c r="D134" s="7">
        <v>0.2</v>
      </c>
      <c r="E134" s="10"/>
      <c r="F134" s="19"/>
      <c r="G134" s="8"/>
      <c r="H134" s="11"/>
      <c r="I134" s="4"/>
      <c r="J134" s="22"/>
      <c r="K134" s="5"/>
    </row>
    <row r="135" spans="1:11" x14ac:dyDescent="0.2">
      <c r="A135" s="9"/>
      <c r="B135" s="12"/>
      <c r="C135" s="6"/>
      <c r="D135" s="7">
        <v>2.3199999999999998</v>
      </c>
      <c r="E135" s="29">
        <f>A134*B134*C134*D134*D135</f>
        <v>0.92799999999999994</v>
      </c>
      <c r="F135" s="19"/>
      <c r="G135" s="8"/>
      <c r="H135" s="11"/>
      <c r="I135" s="4"/>
      <c r="J135" s="22"/>
      <c r="K135" s="5"/>
    </row>
    <row r="136" spans="1:11" x14ac:dyDescent="0.2">
      <c r="A136" s="9">
        <v>1</v>
      </c>
      <c r="B136" s="15">
        <v>1</v>
      </c>
      <c r="C136" s="6">
        <v>2</v>
      </c>
      <c r="D136" s="7">
        <v>1.1000000000000001</v>
      </c>
      <c r="E136" s="10"/>
      <c r="F136" s="19"/>
      <c r="G136" s="17"/>
      <c r="H136" s="11"/>
      <c r="I136" s="4"/>
      <c r="J136" s="22"/>
      <c r="K136" s="5"/>
    </row>
    <row r="137" spans="1:11" x14ac:dyDescent="0.2">
      <c r="A137" s="9"/>
      <c r="B137" s="12"/>
      <c r="C137" s="6"/>
      <c r="D137" s="7">
        <v>0.75</v>
      </c>
      <c r="E137" s="29">
        <f>A136*B136*C136*D136*D137</f>
        <v>1.6500000000000001</v>
      </c>
      <c r="F137" s="19"/>
      <c r="G137" s="8"/>
      <c r="H137" s="11"/>
      <c r="I137" s="4"/>
      <c r="J137" s="22"/>
      <c r="K137" s="5"/>
    </row>
    <row r="138" spans="1:11" x14ac:dyDescent="0.2">
      <c r="A138" s="9">
        <v>1</v>
      </c>
      <c r="B138" s="15">
        <v>1</v>
      </c>
      <c r="C138" s="6">
        <v>1</v>
      </c>
      <c r="D138" s="7">
        <v>3.7</v>
      </c>
      <c r="E138" s="10"/>
      <c r="F138" s="19"/>
      <c r="G138" s="17"/>
      <c r="H138" s="11"/>
      <c r="I138" s="4"/>
      <c r="J138" s="22"/>
      <c r="K138" s="5"/>
    </row>
    <row r="139" spans="1:11" x14ac:dyDescent="0.2">
      <c r="A139" s="9"/>
      <c r="B139" s="12"/>
      <c r="C139" s="6"/>
      <c r="D139" s="7">
        <v>2.9</v>
      </c>
      <c r="E139" s="29">
        <f>A138*B138*C138*D138*D139</f>
        <v>10.73</v>
      </c>
      <c r="F139" s="19"/>
      <c r="G139" s="8"/>
      <c r="H139" s="11"/>
      <c r="I139" s="4"/>
      <c r="J139" s="22"/>
      <c r="K139" s="5"/>
    </row>
    <row r="140" spans="1:11" x14ac:dyDescent="0.2">
      <c r="A140" s="9">
        <v>1</v>
      </c>
      <c r="B140" s="15">
        <v>1</v>
      </c>
      <c r="C140" s="6">
        <v>2</v>
      </c>
      <c r="D140" s="7">
        <v>0.48</v>
      </c>
      <c r="E140" s="7"/>
      <c r="F140" s="19"/>
      <c r="G140" s="8"/>
      <c r="H140" s="11"/>
      <c r="I140" s="4"/>
      <c r="J140" s="22"/>
      <c r="K140" s="5"/>
    </row>
    <row r="141" spans="1:11" x14ac:dyDescent="0.2">
      <c r="A141" s="9"/>
      <c r="B141" s="12"/>
      <c r="C141" s="6"/>
      <c r="D141" s="7">
        <v>0.82</v>
      </c>
      <c r="E141" s="29">
        <f>A140*B140*C140*D140*D141</f>
        <v>0.7871999999999999</v>
      </c>
      <c r="F141" s="19"/>
      <c r="G141" s="8"/>
      <c r="H141" s="11"/>
      <c r="I141" s="4"/>
      <c r="J141" s="22"/>
      <c r="K141" s="5"/>
    </row>
    <row r="142" spans="1:11" x14ac:dyDescent="0.2">
      <c r="A142" s="9">
        <v>1</v>
      </c>
      <c r="B142" s="15">
        <v>1</v>
      </c>
      <c r="C142" s="6">
        <v>2</v>
      </c>
      <c r="D142" s="7">
        <v>0.35</v>
      </c>
      <c r="E142" s="7"/>
      <c r="F142" s="19"/>
      <c r="G142" s="8"/>
      <c r="H142" s="11"/>
      <c r="I142" s="4"/>
      <c r="J142" s="22"/>
      <c r="K142" s="5"/>
    </row>
    <row r="143" spans="1:11" x14ac:dyDescent="0.2">
      <c r="A143" s="9"/>
      <c r="B143" s="12"/>
      <c r="C143" s="6"/>
      <c r="D143" s="7">
        <v>0.45</v>
      </c>
      <c r="E143" s="29">
        <f>A142*B142*C142*D142*D143</f>
        <v>0.315</v>
      </c>
      <c r="F143" s="19"/>
      <c r="G143" s="8"/>
      <c r="H143" s="11"/>
      <c r="I143" s="4"/>
      <c r="J143" s="22"/>
      <c r="K143" s="5"/>
    </row>
    <row r="144" spans="1:11" x14ac:dyDescent="0.2">
      <c r="A144" s="9">
        <v>1</v>
      </c>
      <c r="B144" s="15">
        <v>1</v>
      </c>
      <c r="C144" s="6">
        <v>2</v>
      </c>
      <c r="D144" s="7">
        <v>0.3</v>
      </c>
      <c r="E144" s="7"/>
      <c r="F144" s="19"/>
      <c r="G144" s="8"/>
      <c r="H144" s="11"/>
      <c r="I144" s="4"/>
      <c r="J144" s="22"/>
      <c r="K144" s="5"/>
    </row>
    <row r="145" spans="1:11" x14ac:dyDescent="0.2">
      <c r="A145" s="9"/>
      <c r="B145" s="12"/>
      <c r="C145" s="6"/>
      <c r="D145" s="7">
        <v>1.78</v>
      </c>
      <c r="E145" s="29">
        <f>A144*B144*C144*D144*D145</f>
        <v>1.0680000000000001</v>
      </c>
      <c r="F145" s="19"/>
      <c r="G145" s="8"/>
      <c r="H145" s="11"/>
      <c r="I145" s="4"/>
      <c r="J145" s="22"/>
      <c r="K145" s="5"/>
    </row>
    <row r="146" spans="1:11" x14ac:dyDescent="0.2">
      <c r="A146" s="9">
        <v>1</v>
      </c>
      <c r="B146" s="15">
        <v>1</v>
      </c>
      <c r="C146" s="6">
        <v>1</v>
      </c>
      <c r="D146" s="7">
        <v>0.3</v>
      </c>
      <c r="E146" s="7"/>
      <c r="F146" s="19"/>
      <c r="G146" s="8"/>
      <c r="H146" s="11"/>
      <c r="I146" s="4"/>
      <c r="J146" s="22"/>
      <c r="K146" s="5"/>
    </row>
    <row r="147" spans="1:11" x14ac:dyDescent="0.2">
      <c r="A147" s="9"/>
      <c r="B147" s="12"/>
      <c r="C147" s="6"/>
      <c r="D147" s="7">
        <v>0.85</v>
      </c>
      <c r="E147" s="29">
        <f>A146*B146*C146*D146*D147</f>
        <v>0.255</v>
      </c>
      <c r="F147" s="19"/>
      <c r="G147" s="8"/>
      <c r="H147" s="11"/>
      <c r="I147" s="4"/>
      <c r="J147" s="22"/>
      <c r="K147" s="5"/>
    </row>
    <row r="148" spans="1:11" x14ac:dyDescent="0.2">
      <c r="A148" s="9">
        <v>1</v>
      </c>
      <c r="B148" s="15">
        <v>1</v>
      </c>
      <c r="C148" s="6">
        <v>1</v>
      </c>
      <c r="D148" s="7">
        <v>3.5</v>
      </c>
      <c r="E148" s="7"/>
      <c r="F148" s="19"/>
      <c r="G148" s="8"/>
      <c r="H148" s="11"/>
      <c r="I148" s="4"/>
      <c r="J148" s="22"/>
      <c r="K148" s="5"/>
    </row>
    <row r="149" spans="1:11" x14ac:dyDescent="0.2">
      <c r="A149" s="9"/>
      <c r="B149" s="15"/>
      <c r="C149" s="6"/>
      <c r="D149" s="7">
        <v>2.9</v>
      </c>
      <c r="E149" s="29">
        <f>A148*B148*C148*D148*D149</f>
        <v>10.15</v>
      </c>
      <c r="F149" s="19"/>
      <c r="G149" s="8"/>
      <c r="H149" s="11"/>
      <c r="I149" s="4"/>
      <c r="J149" s="22"/>
      <c r="K149" s="5"/>
    </row>
    <row r="150" spans="1:11" x14ac:dyDescent="0.2">
      <c r="A150" s="9">
        <v>1</v>
      </c>
      <c r="B150" s="15">
        <v>1</v>
      </c>
      <c r="C150" s="6">
        <v>2</v>
      </c>
      <c r="D150" s="7">
        <v>0.4</v>
      </c>
      <c r="E150" s="7"/>
      <c r="F150" s="19"/>
      <c r="G150" s="8"/>
      <c r="H150" s="11"/>
      <c r="I150" s="4"/>
      <c r="J150" s="22"/>
      <c r="K150" s="5"/>
    </row>
    <row r="151" spans="1:11" x14ac:dyDescent="0.2">
      <c r="A151" s="9"/>
      <c r="B151" s="15"/>
      <c r="C151" s="6"/>
      <c r="D151" s="7">
        <v>1.24</v>
      </c>
      <c r="E151" s="29">
        <f>A150*B150*C150*D150*D151</f>
        <v>0.99199999999999999</v>
      </c>
      <c r="F151" s="19"/>
      <c r="G151" s="8"/>
      <c r="H151" s="11"/>
      <c r="I151" s="4"/>
      <c r="J151" s="22"/>
      <c r="K151" s="5"/>
    </row>
    <row r="152" spans="1:11" x14ac:dyDescent="0.2">
      <c r="A152" s="9">
        <v>1</v>
      </c>
      <c r="B152" s="15">
        <v>1</v>
      </c>
      <c r="C152" s="6">
        <v>1</v>
      </c>
      <c r="D152" s="7">
        <v>0.6</v>
      </c>
      <c r="E152" s="7"/>
      <c r="F152" s="19"/>
      <c r="G152" s="8"/>
      <c r="H152" s="11"/>
      <c r="I152" s="4"/>
      <c r="J152" s="22"/>
      <c r="K152" s="5"/>
    </row>
    <row r="153" spans="1:11" x14ac:dyDescent="0.2">
      <c r="A153" s="9"/>
      <c r="B153" s="15"/>
      <c r="C153" s="6"/>
      <c r="D153" s="7">
        <v>0.4</v>
      </c>
      <c r="E153" s="29">
        <f>A152*B152*C152*D152*D153</f>
        <v>0.24</v>
      </c>
      <c r="F153" s="19"/>
      <c r="G153" s="8"/>
      <c r="H153" s="11"/>
      <c r="I153" s="4"/>
      <c r="J153" s="22"/>
      <c r="K153" s="5"/>
    </row>
    <row r="154" spans="1:11" x14ac:dyDescent="0.2">
      <c r="A154" s="9">
        <v>1</v>
      </c>
      <c r="B154" s="15">
        <v>1</v>
      </c>
      <c r="C154" s="6">
        <v>1</v>
      </c>
      <c r="D154" s="7">
        <v>2.8</v>
      </c>
      <c r="E154" s="7"/>
      <c r="F154" s="19"/>
      <c r="G154" s="8"/>
      <c r="H154" s="11"/>
      <c r="I154" s="4"/>
      <c r="J154" s="22"/>
      <c r="K154" s="5"/>
    </row>
    <row r="155" spans="1:11" x14ac:dyDescent="0.2">
      <c r="A155" s="9"/>
      <c r="B155" s="15"/>
      <c r="C155" s="6"/>
      <c r="D155" s="7">
        <v>2.97</v>
      </c>
      <c r="E155" s="29">
        <f>A154*B154*C154*D154*D155</f>
        <v>8.3160000000000007</v>
      </c>
      <c r="F155" s="19"/>
      <c r="G155" s="8"/>
      <c r="H155" s="11"/>
      <c r="I155" s="4"/>
      <c r="J155" s="22"/>
      <c r="K155" s="5"/>
    </row>
    <row r="156" spans="1:11" x14ac:dyDescent="0.2">
      <c r="A156" s="9">
        <v>1</v>
      </c>
      <c r="B156" s="15">
        <v>1</v>
      </c>
      <c r="C156" s="6">
        <v>2</v>
      </c>
      <c r="D156" s="7">
        <v>0.88</v>
      </c>
      <c r="E156" s="7"/>
      <c r="F156" s="19"/>
      <c r="G156" s="8"/>
      <c r="H156" s="11"/>
      <c r="I156" s="4"/>
      <c r="J156" s="22"/>
      <c r="K156" s="5"/>
    </row>
    <row r="157" spans="1:11" x14ac:dyDescent="0.2">
      <c r="A157" s="9"/>
      <c r="B157" s="15"/>
      <c r="C157" s="6"/>
      <c r="D157" s="7">
        <v>2.09</v>
      </c>
      <c r="E157" s="29">
        <f>A156*B156*C156*D156*D157</f>
        <v>3.6783999999999999</v>
      </c>
      <c r="F157" s="19"/>
      <c r="G157" s="8"/>
      <c r="H157" s="11"/>
      <c r="I157" s="4"/>
      <c r="J157" s="22"/>
      <c r="K157" s="5"/>
    </row>
    <row r="158" spans="1:11" x14ac:dyDescent="0.2">
      <c r="A158" s="9">
        <v>1</v>
      </c>
      <c r="B158" s="15">
        <v>1</v>
      </c>
      <c r="C158" s="6">
        <v>1</v>
      </c>
      <c r="D158" s="7">
        <v>1.3</v>
      </c>
      <c r="E158" s="7"/>
      <c r="F158" s="19"/>
      <c r="G158" s="8"/>
      <c r="H158" s="11"/>
      <c r="I158" s="4"/>
      <c r="J158" s="22"/>
      <c r="K158" s="5"/>
    </row>
    <row r="159" spans="1:11" x14ac:dyDescent="0.2">
      <c r="A159" s="9"/>
      <c r="B159" s="12"/>
      <c r="C159" s="6"/>
      <c r="D159" s="7">
        <v>0.8</v>
      </c>
      <c r="E159" s="29">
        <f>A158*B158*C158*D158*D159</f>
        <v>1.04</v>
      </c>
      <c r="F159" s="19"/>
      <c r="G159" s="8"/>
      <c r="H159" s="11"/>
      <c r="I159" s="4"/>
      <c r="J159" s="22"/>
      <c r="K159" s="5"/>
    </row>
    <row r="160" spans="1:11" x14ac:dyDescent="0.2">
      <c r="A160" s="9">
        <v>1</v>
      </c>
      <c r="B160" s="15">
        <v>1</v>
      </c>
      <c r="C160" s="6">
        <v>1</v>
      </c>
      <c r="D160" s="7">
        <v>2.8</v>
      </c>
      <c r="E160" s="7"/>
      <c r="F160" s="19"/>
      <c r="G160" s="8"/>
      <c r="H160" s="11"/>
      <c r="I160" s="4"/>
      <c r="J160" s="22"/>
      <c r="K160" s="5"/>
    </row>
    <row r="161" spans="1:11" x14ac:dyDescent="0.2">
      <c r="A161" s="9"/>
      <c r="B161" s="15"/>
      <c r="C161" s="6"/>
      <c r="D161" s="7">
        <v>2.9</v>
      </c>
      <c r="E161" s="29">
        <f>A160*B160*C160*D160*D161</f>
        <v>8.1199999999999992</v>
      </c>
      <c r="F161" s="19"/>
      <c r="G161" s="8"/>
      <c r="H161" s="11"/>
      <c r="I161" s="4"/>
      <c r="J161" s="22"/>
      <c r="K161" s="5"/>
    </row>
    <row r="162" spans="1:11" x14ac:dyDescent="0.2">
      <c r="A162" s="9"/>
      <c r="B162" s="15"/>
      <c r="C162" s="6"/>
      <c r="D162" s="7"/>
      <c r="E162" s="29"/>
      <c r="F162" s="19"/>
      <c r="G162" s="8"/>
      <c r="H162" s="11"/>
      <c r="I162" s="4"/>
      <c r="J162" s="22"/>
      <c r="K162" s="5"/>
    </row>
    <row r="163" spans="1:11" x14ac:dyDescent="0.2">
      <c r="A163" s="9"/>
      <c r="B163" s="15"/>
      <c r="C163" s="6"/>
      <c r="D163" s="7"/>
      <c r="E163" s="29"/>
      <c r="F163" s="19"/>
      <c r="G163" s="8"/>
      <c r="H163" s="11"/>
      <c r="I163" s="4"/>
      <c r="J163" s="22"/>
      <c r="K163" s="5"/>
    </row>
    <row r="164" spans="1:11" x14ac:dyDescent="0.2">
      <c r="A164" s="9"/>
      <c r="B164" s="15"/>
      <c r="C164" s="6"/>
      <c r="D164" s="7"/>
      <c r="E164" s="29"/>
      <c r="F164" s="19"/>
      <c r="G164" s="8"/>
      <c r="H164" s="11"/>
      <c r="I164" s="4"/>
      <c r="J164" s="22"/>
      <c r="K164" s="5"/>
    </row>
    <row r="165" spans="1:11" x14ac:dyDescent="0.2">
      <c r="A165" s="9">
        <v>1</v>
      </c>
      <c r="B165" s="15">
        <v>1</v>
      </c>
      <c r="C165" s="6">
        <v>2</v>
      </c>
      <c r="D165" s="7">
        <v>0.6</v>
      </c>
      <c r="E165" s="7"/>
      <c r="F165" s="19"/>
      <c r="G165" s="8"/>
      <c r="H165" s="11"/>
      <c r="I165" s="4"/>
      <c r="J165" s="22"/>
      <c r="K165" s="5"/>
    </row>
    <row r="166" spans="1:11" x14ac:dyDescent="0.2">
      <c r="A166" s="9"/>
      <c r="B166" s="15"/>
      <c r="C166" s="6"/>
      <c r="D166" s="7">
        <v>1.83</v>
      </c>
      <c r="E166" s="29">
        <f>A165*B165*C165*D165*D166</f>
        <v>2.1960000000000002</v>
      </c>
      <c r="F166" s="19"/>
      <c r="G166" s="8"/>
      <c r="H166" s="11"/>
      <c r="I166" s="4"/>
      <c r="J166" s="22"/>
      <c r="K166" s="5"/>
    </row>
    <row r="167" spans="1:11" x14ac:dyDescent="0.2">
      <c r="A167" s="9">
        <v>1</v>
      </c>
      <c r="B167" s="15">
        <v>1</v>
      </c>
      <c r="C167" s="6">
        <v>1</v>
      </c>
      <c r="D167" s="7">
        <v>1.08</v>
      </c>
      <c r="E167" s="7"/>
      <c r="F167" s="19"/>
      <c r="G167" s="8"/>
      <c r="H167" s="11"/>
      <c r="I167" s="4"/>
      <c r="J167" s="22"/>
      <c r="K167" s="5"/>
    </row>
    <row r="168" spans="1:11" x14ac:dyDescent="0.2">
      <c r="A168" s="9"/>
      <c r="B168" s="15"/>
      <c r="C168" s="6"/>
      <c r="D168" s="7">
        <v>0.6</v>
      </c>
      <c r="E168" s="29">
        <f>A167*B167*C167*D167*D168</f>
        <v>0.64800000000000002</v>
      </c>
      <c r="F168" s="19"/>
      <c r="G168" s="8"/>
      <c r="H168" s="11"/>
      <c r="I168" s="4"/>
      <c r="J168" s="22"/>
      <c r="K168" s="5"/>
    </row>
    <row r="169" spans="1:11" x14ac:dyDescent="0.2">
      <c r="A169" s="9">
        <v>1</v>
      </c>
      <c r="B169" s="15">
        <v>1</v>
      </c>
      <c r="C169" s="6">
        <v>1</v>
      </c>
      <c r="D169" s="7">
        <v>3.6</v>
      </c>
      <c r="E169" s="7"/>
      <c r="F169" s="19"/>
      <c r="G169" s="8"/>
      <c r="H169" s="11"/>
      <c r="I169" s="4"/>
      <c r="J169" s="22"/>
      <c r="K169" s="5"/>
    </row>
    <row r="170" spans="1:11" x14ac:dyDescent="0.2">
      <c r="A170" s="9"/>
      <c r="B170" s="15"/>
      <c r="C170" s="6"/>
      <c r="D170" s="7">
        <v>2.9</v>
      </c>
      <c r="E170" s="29">
        <f>A169*B169*C169*D169*D170</f>
        <v>10.44</v>
      </c>
      <c r="F170" s="19"/>
      <c r="G170" s="8"/>
      <c r="H170" s="11"/>
      <c r="I170" s="4"/>
      <c r="J170" s="22"/>
      <c r="K170" s="5"/>
    </row>
    <row r="171" spans="1:11" x14ac:dyDescent="0.2">
      <c r="A171" s="9">
        <v>1</v>
      </c>
      <c r="B171" s="15">
        <v>1</v>
      </c>
      <c r="C171" s="6">
        <v>2</v>
      </c>
      <c r="D171" s="7">
        <v>0.35</v>
      </c>
      <c r="E171" s="7"/>
      <c r="F171" s="19"/>
      <c r="G171" s="8"/>
      <c r="H171" s="11"/>
      <c r="I171" s="4"/>
      <c r="J171" s="22"/>
      <c r="K171" s="5"/>
    </row>
    <row r="172" spans="1:11" x14ac:dyDescent="0.2">
      <c r="A172" s="9"/>
      <c r="B172" s="15"/>
      <c r="C172" s="6"/>
      <c r="D172" s="7">
        <v>2.2000000000000002</v>
      </c>
      <c r="E172" s="29">
        <f>A171*B171*C171*D171*D172</f>
        <v>1.54</v>
      </c>
      <c r="F172" s="19"/>
      <c r="G172" s="8"/>
      <c r="H172" s="11"/>
      <c r="I172" s="4"/>
      <c r="J172" s="22"/>
      <c r="K172" s="5"/>
    </row>
    <row r="173" spans="1:11" x14ac:dyDescent="0.2">
      <c r="A173" s="9">
        <v>1</v>
      </c>
      <c r="B173" s="15">
        <v>1</v>
      </c>
      <c r="C173" s="6">
        <v>2</v>
      </c>
      <c r="D173" s="7">
        <v>0.8</v>
      </c>
      <c r="E173" s="7"/>
      <c r="F173" s="19"/>
      <c r="G173" s="8"/>
      <c r="H173" s="11"/>
      <c r="I173" s="4"/>
      <c r="J173" s="22"/>
      <c r="K173" s="5"/>
    </row>
    <row r="174" spans="1:11" x14ac:dyDescent="0.2">
      <c r="A174" s="9"/>
      <c r="B174" s="15"/>
      <c r="C174" s="6"/>
      <c r="D174" s="7">
        <v>0.3</v>
      </c>
      <c r="E174" s="29">
        <f>A173*B173*C173*D173*D174</f>
        <v>0.48</v>
      </c>
      <c r="F174" s="19"/>
      <c r="G174" s="8"/>
      <c r="H174" s="11"/>
      <c r="I174" s="4"/>
      <c r="J174" s="22"/>
      <c r="K174" s="5"/>
    </row>
    <row r="175" spans="1:11" x14ac:dyDescent="0.2">
      <c r="A175" s="9">
        <v>1</v>
      </c>
      <c r="B175" s="15">
        <v>1</v>
      </c>
      <c r="C175" s="6">
        <v>1</v>
      </c>
      <c r="D175" s="7">
        <v>2.8</v>
      </c>
      <c r="E175" s="7"/>
      <c r="F175" s="19"/>
      <c r="G175" s="8"/>
      <c r="H175" s="11"/>
      <c r="I175" s="4"/>
      <c r="J175" s="22"/>
      <c r="K175" s="5"/>
    </row>
    <row r="176" spans="1:11" x14ac:dyDescent="0.2">
      <c r="A176" s="9"/>
      <c r="B176" s="15"/>
      <c r="C176" s="6"/>
      <c r="D176" s="7">
        <v>2.98</v>
      </c>
      <c r="E176" s="29">
        <f>A175*B175*C175*D175*D176</f>
        <v>8.3439999999999994</v>
      </c>
      <c r="F176" s="19"/>
      <c r="G176" s="8"/>
      <c r="H176" s="11"/>
      <c r="I176" s="4"/>
      <c r="J176" s="22"/>
      <c r="K176" s="5"/>
    </row>
    <row r="177" spans="1:11" x14ac:dyDescent="0.2">
      <c r="A177" s="9">
        <v>1</v>
      </c>
      <c r="B177" s="15">
        <v>1</v>
      </c>
      <c r="C177" s="6">
        <v>2</v>
      </c>
      <c r="D177" s="7">
        <v>0.63</v>
      </c>
      <c r="E177" s="7"/>
      <c r="F177" s="19"/>
      <c r="G177" s="8"/>
      <c r="H177" s="11"/>
      <c r="I177" s="4"/>
      <c r="J177" s="22"/>
      <c r="K177" s="5"/>
    </row>
    <row r="178" spans="1:11" x14ac:dyDescent="0.2">
      <c r="A178" s="9"/>
      <c r="B178" s="15"/>
      <c r="C178" s="6"/>
      <c r="D178" s="7">
        <v>1.87</v>
      </c>
      <c r="E178" s="29">
        <f>A177*B177*C177*D177*D178</f>
        <v>2.3562000000000003</v>
      </c>
      <c r="F178" s="19"/>
      <c r="G178" s="8"/>
      <c r="H178" s="11"/>
      <c r="I178" s="4"/>
      <c r="J178" s="22"/>
      <c r="K178" s="5"/>
    </row>
    <row r="179" spans="1:11" x14ac:dyDescent="0.2">
      <c r="A179" s="9">
        <v>1</v>
      </c>
      <c r="B179" s="15">
        <v>1</v>
      </c>
      <c r="C179" s="6">
        <v>1</v>
      </c>
      <c r="D179" s="7">
        <v>1</v>
      </c>
      <c r="E179" s="7"/>
      <c r="F179" s="19"/>
      <c r="G179" s="8"/>
      <c r="H179" s="11"/>
      <c r="I179" s="4"/>
      <c r="J179" s="22"/>
      <c r="K179" s="5"/>
    </row>
    <row r="180" spans="1:11" x14ac:dyDescent="0.2">
      <c r="A180" s="9"/>
      <c r="B180" s="15"/>
      <c r="C180" s="6"/>
      <c r="D180" s="7">
        <v>0.6</v>
      </c>
      <c r="E180" s="29">
        <f>A179*B179*C179*D179*D180</f>
        <v>0.6</v>
      </c>
      <c r="F180" s="19"/>
      <c r="G180" s="8"/>
      <c r="H180" s="11"/>
      <c r="I180" s="4"/>
      <c r="J180" s="22"/>
      <c r="K180" s="5"/>
    </row>
    <row r="181" spans="1:11" x14ac:dyDescent="0.2">
      <c r="A181" s="9">
        <v>1</v>
      </c>
      <c r="B181" s="15">
        <v>1</v>
      </c>
      <c r="C181" s="6">
        <v>1</v>
      </c>
      <c r="D181" s="7">
        <v>3.6</v>
      </c>
      <c r="E181" s="7"/>
      <c r="F181" s="19"/>
      <c r="G181" s="8"/>
      <c r="H181" s="11"/>
      <c r="I181" s="4"/>
      <c r="J181" s="22"/>
      <c r="K181" s="5"/>
    </row>
    <row r="182" spans="1:11" x14ac:dyDescent="0.2">
      <c r="A182" s="9"/>
      <c r="B182" s="15"/>
      <c r="C182" s="6"/>
      <c r="D182" s="7">
        <v>2.9</v>
      </c>
      <c r="E182" s="29">
        <f>A181*B181*C181*D181*D182</f>
        <v>10.44</v>
      </c>
      <c r="F182" s="19"/>
      <c r="G182" s="8"/>
      <c r="H182" s="11"/>
      <c r="I182" s="4"/>
      <c r="J182" s="22"/>
      <c r="K182" s="5"/>
    </row>
    <row r="183" spans="1:11" x14ac:dyDescent="0.2">
      <c r="A183" s="9">
        <v>1</v>
      </c>
      <c r="B183" s="15">
        <v>1</v>
      </c>
      <c r="C183" s="6">
        <v>2</v>
      </c>
      <c r="D183" s="7">
        <v>0.35</v>
      </c>
      <c r="E183" s="7"/>
      <c r="F183" s="19"/>
      <c r="G183" s="8"/>
      <c r="H183" s="11"/>
      <c r="I183" s="4"/>
      <c r="J183" s="22"/>
      <c r="K183" s="5"/>
    </row>
    <row r="184" spans="1:11" x14ac:dyDescent="0.2">
      <c r="A184" s="9"/>
      <c r="B184" s="15"/>
      <c r="C184" s="6"/>
      <c r="D184" s="7">
        <v>1.86</v>
      </c>
      <c r="E184" s="29">
        <f>A183*B183*C183*D183*D184</f>
        <v>1.302</v>
      </c>
      <c r="F184" s="19"/>
      <c r="G184" s="8"/>
      <c r="H184" s="11"/>
      <c r="I184" s="4"/>
      <c r="J184" s="22"/>
      <c r="K184" s="5"/>
    </row>
    <row r="185" spans="1:11" x14ac:dyDescent="0.2">
      <c r="A185" s="9">
        <v>1</v>
      </c>
      <c r="B185" s="15">
        <v>1</v>
      </c>
      <c r="C185" s="6">
        <v>2</v>
      </c>
      <c r="D185" s="7">
        <v>0.8</v>
      </c>
      <c r="E185" s="7"/>
      <c r="F185" s="19"/>
      <c r="G185" s="8"/>
      <c r="H185" s="11"/>
      <c r="I185" s="4"/>
      <c r="J185" s="22"/>
      <c r="K185" s="5"/>
    </row>
    <row r="186" spans="1:11" x14ac:dyDescent="0.2">
      <c r="A186" s="9"/>
      <c r="B186" s="15"/>
      <c r="C186" s="6"/>
      <c r="D186" s="7">
        <v>0.3</v>
      </c>
      <c r="E186" s="29">
        <f>A185*B185*C185*D185*D186</f>
        <v>0.48</v>
      </c>
      <c r="F186" s="19"/>
      <c r="G186" s="8"/>
      <c r="H186" s="11"/>
      <c r="I186" s="4"/>
      <c r="J186" s="22"/>
      <c r="K186" s="5"/>
    </row>
    <row r="187" spans="1:11" x14ac:dyDescent="0.2">
      <c r="A187" s="9">
        <v>1</v>
      </c>
      <c r="B187" s="15">
        <v>1</v>
      </c>
      <c r="C187" s="6">
        <v>2</v>
      </c>
      <c r="D187" s="7">
        <v>0.25</v>
      </c>
      <c r="E187" s="7"/>
      <c r="F187" s="19"/>
      <c r="G187" s="8"/>
      <c r="H187" s="11"/>
      <c r="I187" s="4"/>
      <c r="J187" s="22"/>
      <c r="K187" s="5"/>
    </row>
    <row r="188" spans="1:11" x14ac:dyDescent="0.2">
      <c r="A188" s="9"/>
      <c r="B188" s="15"/>
      <c r="C188" s="6"/>
      <c r="D188" s="7">
        <v>1.54</v>
      </c>
      <c r="E188" s="29">
        <f>A187*B187*C187*D187*D188</f>
        <v>0.77</v>
      </c>
      <c r="F188" s="19"/>
      <c r="G188" s="8"/>
      <c r="H188" s="11"/>
      <c r="I188" s="4"/>
      <c r="J188" s="22"/>
      <c r="K188" s="5"/>
    </row>
    <row r="189" spans="1:11" x14ac:dyDescent="0.2">
      <c r="A189" s="9">
        <v>1</v>
      </c>
      <c r="B189" s="15">
        <v>1</v>
      </c>
      <c r="C189" s="6">
        <v>2</v>
      </c>
      <c r="D189" s="7">
        <v>0.65</v>
      </c>
      <c r="E189" s="7"/>
      <c r="F189" s="19"/>
      <c r="G189" s="8"/>
      <c r="H189" s="11"/>
      <c r="I189" s="4"/>
      <c r="J189" s="22"/>
      <c r="K189" s="5"/>
    </row>
    <row r="190" spans="1:11" ht="13.5" thickBot="1" x14ac:dyDescent="0.25">
      <c r="A190" s="9"/>
      <c r="B190" s="15"/>
      <c r="C190" s="6"/>
      <c r="D190" s="7">
        <v>0.25</v>
      </c>
      <c r="E190" s="29">
        <f>A189*B189*C189*D189*D190</f>
        <v>0.32500000000000001</v>
      </c>
      <c r="F190" s="19"/>
      <c r="G190" s="8"/>
      <c r="H190" s="11"/>
      <c r="I190" s="4"/>
      <c r="J190" s="22"/>
      <c r="K190" s="5"/>
    </row>
    <row r="191" spans="1:11" x14ac:dyDescent="0.2">
      <c r="A191" s="9"/>
      <c r="B191" s="15"/>
      <c r="C191" s="6"/>
      <c r="D191" s="7"/>
      <c r="E191" s="18"/>
      <c r="F191" s="19"/>
      <c r="G191" s="17"/>
      <c r="H191" s="11"/>
      <c r="I191" s="4"/>
      <c r="J191" s="22"/>
      <c r="K191" s="5"/>
    </row>
    <row r="192" spans="1:11" ht="25.5" x14ac:dyDescent="0.2">
      <c r="A192" s="9">
        <v>1</v>
      </c>
      <c r="B192" s="15">
        <v>1</v>
      </c>
      <c r="C192" s="6">
        <v>2</v>
      </c>
      <c r="D192" s="7">
        <v>0.8</v>
      </c>
      <c r="E192" s="10"/>
      <c r="F192" s="19" t="s">
        <v>20</v>
      </c>
      <c r="G192" s="17" t="s">
        <v>15</v>
      </c>
      <c r="H192" s="11">
        <f>SUM(E192:E193)</f>
        <v>2.4000000000000004</v>
      </c>
      <c r="I192" s="4">
        <v>44.7</v>
      </c>
      <c r="J192" s="22">
        <f>H192*I192</f>
        <v>107.28000000000003</v>
      </c>
      <c r="K192" s="5"/>
    </row>
    <row r="193" spans="1:11" ht="13.5" thickBot="1" x14ac:dyDescent="0.25">
      <c r="A193" s="9"/>
      <c r="B193" s="15"/>
      <c r="C193" s="6"/>
      <c r="D193" s="7">
        <v>1.5</v>
      </c>
      <c r="E193" s="29">
        <f>A192*B192*C192*D192*D193</f>
        <v>2.4000000000000004</v>
      </c>
      <c r="F193" s="19"/>
      <c r="G193" s="8"/>
      <c r="H193" s="11"/>
      <c r="I193" s="4"/>
      <c r="J193" s="22"/>
      <c r="K193" s="5"/>
    </row>
    <row r="194" spans="1:11" x14ac:dyDescent="0.2">
      <c r="A194" s="9"/>
      <c r="B194" s="15"/>
      <c r="C194" s="6"/>
      <c r="D194" s="7"/>
      <c r="E194" s="18"/>
      <c r="F194" s="19"/>
      <c r="G194" s="8"/>
      <c r="H194" s="11"/>
      <c r="I194" s="4"/>
      <c r="J194" s="22"/>
      <c r="K194" s="5"/>
    </row>
    <row r="195" spans="1:11" x14ac:dyDescent="0.2">
      <c r="A195" s="9">
        <v>1</v>
      </c>
      <c r="B195" s="15">
        <v>2</v>
      </c>
      <c r="C195" s="6">
        <v>2</v>
      </c>
      <c r="D195" s="7">
        <v>1.7</v>
      </c>
      <c r="E195" s="7">
        <f t="shared" ref="E195:E196" si="0">A195*B195*C195*D195</f>
        <v>6.8</v>
      </c>
      <c r="F195" s="19" t="s">
        <v>21</v>
      </c>
      <c r="G195" s="17" t="s">
        <v>2</v>
      </c>
      <c r="H195" s="11">
        <f>SUM(E195:E196)</f>
        <v>9.6</v>
      </c>
      <c r="I195" s="4">
        <v>16.7</v>
      </c>
      <c r="J195" s="22">
        <f>H195*I195</f>
        <v>160.32</v>
      </c>
      <c r="K195" s="5"/>
    </row>
    <row r="196" spans="1:11" ht="13.5" thickBot="1" x14ac:dyDescent="0.25">
      <c r="A196" s="9">
        <v>1</v>
      </c>
      <c r="B196" s="15">
        <v>1</v>
      </c>
      <c r="C196" s="6">
        <v>2</v>
      </c>
      <c r="D196" s="7">
        <v>1.4</v>
      </c>
      <c r="E196" s="7">
        <f t="shared" si="0"/>
        <v>2.8</v>
      </c>
      <c r="F196" s="19"/>
      <c r="G196" s="8"/>
      <c r="H196" s="11"/>
      <c r="I196" s="4"/>
      <c r="J196" s="22"/>
      <c r="K196" s="5"/>
    </row>
    <row r="197" spans="1:11" x14ac:dyDescent="0.2">
      <c r="A197" s="9"/>
      <c r="B197" s="15"/>
      <c r="C197" s="6"/>
      <c r="D197" s="7"/>
      <c r="E197" s="18"/>
      <c r="F197" s="19"/>
      <c r="G197" s="8"/>
      <c r="H197" s="11"/>
      <c r="I197" s="4"/>
      <c r="J197" s="22"/>
      <c r="K197" s="5"/>
    </row>
    <row r="198" spans="1:11" x14ac:dyDescent="0.2">
      <c r="A198" s="9">
        <v>1</v>
      </c>
      <c r="B198" s="15">
        <v>1</v>
      </c>
      <c r="C198" s="6">
        <v>2</v>
      </c>
      <c r="D198" s="7">
        <v>1.1000000000000001</v>
      </c>
      <c r="E198" s="7">
        <f>A198*B198*C198*D198</f>
        <v>2.2000000000000002</v>
      </c>
      <c r="F198" s="19" t="s">
        <v>26</v>
      </c>
      <c r="G198" s="17" t="s">
        <v>3</v>
      </c>
      <c r="H198" s="11">
        <v>3</v>
      </c>
      <c r="I198" s="4">
        <v>157.5</v>
      </c>
      <c r="J198" s="22">
        <f>H198*I198</f>
        <v>472.5</v>
      </c>
      <c r="K198" s="5"/>
    </row>
    <row r="199" spans="1:11" ht="13.5" thickBot="1" x14ac:dyDescent="0.25">
      <c r="A199" s="9">
        <v>1</v>
      </c>
      <c r="B199" s="15">
        <v>1</v>
      </c>
      <c r="C199" s="6">
        <v>1</v>
      </c>
      <c r="D199" s="7">
        <v>1.1000000000000001</v>
      </c>
      <c r="E199" s="7">
        <f>A199*B199*C199*D199</f>
        <v>1.1000000000000001</v>
      </c>
      <c r="F199" s="19" t="s">
        <v>27</v>
      </c>
      <c r="G199" s="8"/>
      <c r="H199" s="11"/>
      <c r="I199" s="4"/>
      <c r="J199" s="22"/>
      <c r="K199" s="5"/>
    </row>
    <row r="200" spans="1:11" x14ac:dyDescent="0.2">
      <c r="A200" s="9"/>
      <c r="B200" s="15"/>
      <c r="C200" s="6"/>
      <c r="D200" s="7"/>
      <c r="E200" s="18"/>
      <c r="F200" s="19"/>
      <c r="G200" s="8"/>
      <c r="H200" s="11"/>
      <c r="I200" s="4"/>
      <c r="J200" s="22"/>
      <c r="K200" s="5"/>
    </row>
    <row r="201" spans="1:11" ht="25.5" x14ac:dyDescent="0.2">
      <c r="A201" s="9"/>
      <c r="B201" s="15"/>
      <c r="C201" s="6"/>
      <c r="D201" s="7"/>
      <c r="E201" s="7"/>
      <c r="F201" s="19" t="s">
        <v>32</v>
      </c>
      <c r="G201" s="17" t="s">
        <v>0</v>
      </c>
      <c r="H201" s="11">
        <v>1</v>
      </c>
      <c r="I201" s="4">
        <v>250</v>
      </c>
      <c r="J201" s="22">
        <f>H201*I201</f>
        <v>250</v>
      </c>
      <c r="K201" s="5"/>
    </row>
    <row r="202" spans="1:11" x14ac:dyDescent="0.2">
      <c r="A202" s="9"/>
      <c r="B202" s="15"/>
      <c r="C202" s="6"/>
      <c r="D202" s="7"/>
      <c r="E202" s="7"/>
      <c r="F202" s="19"/>
      <c r="G202" s="8"/>
      <c r="H202" s="11"/>
      <c r="I202" s="4"/>
      <c r="J202" s="22"/>
      <c r="K202" s="5"/>
    </row>
    <row r="203" spans="1:11" ht="25.5" x14ac:dyDescent="0.2">
      <c r="A203" s="9"/>
      <c r="B203" s="15"/>
      <c r="C203" s="6"/>
      <c r="D203" s="7"/>
      <c r="E203" s="7"/>
      <c r="F203" s="19" t="s">
        <v>28</v>
      </c>
      <c r="G203" s="17" t="s">
        <v>3</v>
      </c>
      <c r="H203" s="11">
        <v>3</v>
      </c>
      <c r="I203" s="4">
        <v>300</v>
      </c>
      <c r="J203" s="22">
        <f>H203*I203</f>
        <v>900</v>
      </c>
      <c r="K203" s="5"/>
    </row>
    <row r="204" spans="1:11" x14ac:dyDescent="0.2">
      <c r="A204" s="9"/>
      <c r="B204" s="15"/>
      <c r="C204" s="6"/>
      <c r="D204" s="7"/>
      <c r="E204" s="10"/>
      <c r="F204" s="19"/>
      <c r="G204" s="8"/>
      <c r="H204" s="11"/>
      <c r="I204" s="4"/>
      <c r="J204" s="22"/>
      <c r="K204" s="5"/>
    </row>
    <row r="205" spans="1:11" x14ac:dyDescent="0.2">
      <c r="A205" s="9">
        <v>1</v>
      </c>
      <c r="B205" s="15">
        <v>1</v>
      </c>
      <c r="C205" s="6">
        <v>1</v>
      </c>
      <c r="D205" s="7">
        <v>3.5</v>
      </c>
      <c r="E205" s="7"/>
      <c r="F205" s="19" t="s">
        <v>29</v>
      </c>
      <c r="G205" s="17" t="s">
        <v>15</v>
      </c>
      <c r="H205" s="11">
        <f>SUM(E205:E206)</f>
        <v>12.25</v>
      </c>
      <c r="I205" s="4">
        <v>10</v>
      </c>
      <c r="J205" s="22">
        <f>H205*I205</f>
        <v>122.5</v>
      </c>
      <c r="K205" s="5"/>
    </row>
    <row r="206" spans="1:11" ht="13.5" thickBot="1" x14ac:dyDescent="0.25">
      <c r="A206" s="9"/>
      <c r="B206" s="15"/>
      <c r="C206" s="6"/>
      <c r="D206" s="7">
        <v>3.5</v>
      </c>
      <c r="E206" s="29">
        <f>A205*B205*C205*D205*D206</f>
        <v>12.25</v>
      </c>
      <c r="F206" s="19" t="s">
        <v>1</v>
      </c>
      <c r="G206" s="17"/>
      <c r="H206" s="11"/>
      <c r="I206" s="4"/>
      <c r="J206" s="22"/>
      <c r="K206" s="5"/>
    </row>
    <row r="207" spans="1:11" x14ac:dyDescent="0.2">
      <c r="A207" s="9"/>
      <c r="B207" s="15"/>
      <c r="C207" s="6"/>
      <c r="D207" s="7"/>
      <c r="E207" s="18"/>
      <c r="F207" s="19" t="s">
        <v>30</v>
      </c>
      <c r="G207" s="17" t="s">
        <v>0</v>
      </c>
      <c r="H207" s="11">
        <v>1</v>
      </c>
      <c r="I207" s="4">
        <v>200</v>
      </c>
      <c r="J207" s="22">
        <f>H207*I207</f>
        <v>200</v>
      </c>
      <c r="K207" s="5"/>
    </row>
    <row r="208" spans="1:11" x14ac:dyDescent="0.2">
      <c r="A208" s="9"/>
      <c r="B208" s="15"/>
      <c r="C208" s="6"/>
      <c r="D208" s="7"/>
      <c r="E208" s="10"/>
      <c r="F208" s="19"/>
      <c r="G208" s="8"/>
      <c r="H208" s="11"/>
      <c r="I208" s="4"/>
      <c r="J208" s="22"/>
      <c r="K208" s="5"/>
    </row>
    <row r="209" spans="1:11" ht="25.5" x14ac:dyDescent="0.2">
      <c r="A209" s="9"/>
      <c r="B209" s="15"/>
      <c r="C209" s="6"/>
      <c r="D209" s="7"/>
      <c r="E209" s="10"/>
      <c r="F209" s="19" t="s">
        <v>33</v>
      </c>
      <c r="G209" s="17" t="s">
        <v>3</v>
      </c>
      <c r="H209" s="11">
        <v>2</v>
      </c>
      <c r="I209" s="4">
        <v>200</v>
      </c>
      <c r="J209" s="22">
        <f>H209*I209</f>
        <v>400</v>
      </c>
      <c r="K209" s="5"/>
    </row>
    <row r="210" spans="1:11" x14ac:dyDescent="0.2">
      <c r="A210" s="9"/>
      <c r="B210" s="15"/>
      <c r="C210" s="6"/>
      <c r="D210" s="7"/>
      <c r="E210" s="10"/>
      <c r="F210" s="19"/>
      <c r="G210" s="17"/>
      <c r="H210" s="11"/>
      <c r="I210" s="4"/>
      <c r="J210" s="22"/>
      <c r="K210" s="5"/>
    </row>
    <row r="211" spans="1:11" ht="26.25" thickBot="1" x14ac:dyDescent="0.25">
      <c r="A211" s="9">
        <v>1</v>
      </c>
      <c r="B211" s="15">
        <v>1</v>
      </c>
      <c r="C211" s="6">
        <v>4</v>
      </c>
      <c r="D211" s="7">
        <v>4.8</v>
      </c>
      <c r="E211" s="7">
        <f t="shared" ref="E211" si="1">A211*B211*C211*D211</f>
        <v>19.2</v>
      </c>
      <c r="F211" s="19" t="s">
        <v>70</v>
      </c>
      <c r="G211" s="17" t="s">
        <v>2</v>
      </c>
      <c r="H211" s="11">
        <f>SUM(E211)</f>
        <v>19.2</v>
      </c>
      <c r="I211" s="4">
        <v>69.5</v>
      </c>
      <c r="J211" s="22">
        <f>H211*I211</f>
        <v>1334.3999999999999</v>
      </c>
      <c r="K211" s="5"/>
    </row>
    <row r="212" spans="1:11" x14ac:dyDescent="0.2">
      <c r="A212" s="9"/>
      <c r="B212" s="15"/>
      <c r="C212" s="6"/>
      <c r="D212" s="7"/>
      <c r="E212" s="25"/>
      <c r="F212" s="19"/>
      <c r="G212" s="8"/>
      <c r="H212" s="11"/>
      <c r="I212" s="4"/>
      <c r="J212" s="22"/>
      <c r="K212" s="5"/>
    </row>
    <row r="213" spans="1:11" ht="25.5" x14ac:dyDescent="0.2">
      <c r="A213" s="9"/>
      <c r="B213" s="15"/>
      <c r="C213" s="6"/>
      <c r="D213" s="7"/>
      <c r="E213" s="7"/>
      <c r="F213" s="19" t="s">
        <v>56</v>
      </c>
      <c r="G213" s="17" t="s">
        <v>3</v>
      </c>
      <c r="H213" s="11">
        <v>12</v>
      </c>
      <c r="I213" s="4">
        <v>100</v>
      </c>
      <c r="J213" s="22">
        <f>H213*I213</f>
        <v>1200</v>
      </c>
      <c r="K213" s="5"/>
    </row>
    <row r="214" spans="1:11" x14ac:dyDescent="0.2">
      <c r="A214" s="9"/>
      <c r="B214" s="15"/>
      <c r="C214" s="6"/>
      <c r="D214" s="7"/>
      <c r="E214" s="7"/>
      <c r="F214" s="19"/>
      <c r="G214" s="8"/>
      <c r="H214" s="11"/>
      <c r="I214" s="4"/>
      <c r="J214" s="22"/>
      <c r="K214" s="5"/>
    </row>
    <row r="215" spans="1:11" ht="38.25" x14ac:dyDescent="0.2">
      <c r="A215" s="9"/>
      <c r="B215" s="15"/>
      <c r="C215" s="6"/>
      <c r="D215" s="7"/>
      <c r="E215" s="7"/>
      <c r="F215" s="19" t="s">
        <v>57</v>
      </c>
      <c r="G215" s="17" t="s">
        <v>0</v>
      </c>
      <c r="H215" s="11">
        <v>1</v>
      </c>
      <c r="I215" s="4">
        <v>500</v>
      </c>
      <c r="J215" s="22">
        <f>H215*I215</f>
        <v>500</v>
      </c>
      <c r="K215" s="5"/>
    </row>
    <row r="216" spans="1:11" x14ac:dyDescent="0.2">
      <c r="A216" s="9"/>
      <c r="B216" s="15"/>
      <c r="C216" s="6"/>
      <c r="D216" s="7"/>
      <c r="E216" s="7"/>
      <c r="F216" s="19"/>
      <c r="G216" s="8"/>
      <c r="H216" s="11"/>
      <c r="I216" s="4"/>
      <c r="J216" s="22"/>
      <c r="K216" s="5"/>
    </row>
    <row r="217" spans="1:11" x14ac:dyDescent="0.2">
      <c r="A217" s="9"/>
      <c r="B217" s="15"/>
      <c r="C217" s="6"/>
      <c r="D217" s="7"/>
      <c r="E217" s="7"/>
      <c r="F217" s="19"/>
      <c r="G217" s="8"/>
      <c r="H217" s="11"/>
      <c r="I217" s="4"/>
      <c r="J217" s="22"/>
      <c r="K217" s="5"/>
    </row>
    <row r="218" spans="1:11" ht="25.5" x14ac:dyDescent="0.2">
      <c r="A218" s="9"/>
      <c r="B218" s="15"/>
      <c r="C218" s="6"/>
      <c r="D218" s="7"/>
      <c r="E218" s="7"/>
      <c r="F218" s="19" t="s">
        <v>58</v>
      </c>
      <c r="G218" s="17" t="s">
        <v>0</v>
      </c>
      <c r="H218" s="11">
        <v>1</v>
      </c>
      <c r="I218" s="4">
        <v>3000</v>
      </c>
      <c r="J218" s="22">
        <f>H218*I218</f>
        <v>3000</v>
      </c>
      <c r="K218" s="5"/>
    </row>
    <row r="219" spans="1:11" x14ac:dyDescent="0.2">
      <c r="A219" s="9"/>
      <c r="B219" s="15"/>
      <c r="C219" s="6"/>
      <c r="D219" s="7"/>
      <c r="E219" s="7"/>
      <c r="F219" s="19"/>
      <c r="G219" s="8"/>
      <c r="H219" s="11"/>
      <c r="I219" s="4"/>
      <c r="J219" s="22"/>
      <c r="K219" s="5"/>
    </row>
    <row r="220" spans="1:11" ht="26.25" thickBot="1" x14ac:dyDescent="0.25">
      <c r="A220" s="9">
        <v>1</v>
      </c>
      <c r="B220" s="15">
        <v>1</v>
      </c>
      <c r="C220" s="6">
        <v>4</v>
      </c>
      <c r="D220" s="7">
        <v>3.5</v>
      </c>
      <c r="E220" s="7">
        <f t="shared" ref="E220" si="2">A220*B220*C220*D220</f>
        <v>14</v>
      </c>
      <c r="F220" s="19" t="s">
        <v>59</v>
      </c>
      <c r="G220" s="17" t="s">
        <v>2</v>
      </c>
      <c r="H220" s="11">
        <f>SUM(E220)</f>
        <v>14</v>
      </c>
      <c r="I220" s="4">
        <v>31.25</v>
      </c>
      <c r="J220" s="22">
        <f>H220*I220</f>
        <v>437.5</v>
      </c>
      <c r="K220" s="5"/>
    </row>
    <row r="221" spans="1:11" x14ac:dyDescent="0.2">
      <c r="A221" s="9"/>
      <c r="B221" s="15"/>
      <c r="C221" s="6"/>
      <c r="D221" s="7"/>
      <c r="E221" s="25"/>
      <c r="F221" s="19"/>
      <c r="G221" s="8"/>
      <c r="H221" s="11"/>
      <c r="I221" s="4"/>
      <c r="J221" s="22"/>
      <c r="K221" s="5"/>
    </row>
    <row r="222" spans="1:11" ht="38.25" x14ac:dyDescent="0.2">
      <c r="A222" s="9"/>
      <c r="B222" s="15"/>
      <c r="C222" s="6"/>
      <c r="D222" s="7"/>
      <c r="E222" s="7"/>
      <c r="F222" s="19" t="s">
        <v>71</v>
      </c>
      <c r="G222" s="17" t="s">
        <v>0</v>
      </c>
      <c r="H222" s="11">
        <v>1</v>
      </c>
      <c r="I222" s="4">
        <v>450</v>
      </c>
      <c r="J222" s="22">
        <f>H222*I222</f>
        <v>450</v>
      </c>
      <c r="K222" s="5"/>
    </row>
    <row r="223" spans="1:11" x14ac:dyDescent="0.2">
      <c r="A223" s="9"/>
      <c r="B223" s="15"/>
      <c r="C223" s="6"/>
      <c r="D223" s="7"/>
      <c r="E223" s="7"/>
      <c r="F223" s="19"/>
      <c r="G223" s="8"/>
      <c r="H223" s="11"/>
      <c r="I223" s="4"/>
      <c r="J223" s="22"/>
      <c r="K223" s="5"/>
    </row>
    <row r="224" spans="1:11" ht="38.25" x14ac:dyDescent="0.2">
      <c r="A224" s="9"/>
      <c r="B224" s="15"/>
      <c r="C224" s="6"/>
      <c r="D224" s="7"/>
      <c r="E224" s="7"/>
      <c r="F224" s="19" t="s">
        <v>79</v>
      </c>
      <c r="G224" s="17" t="s">
        <v>0</v>
      </c>
      <c r="H224" s="11">
        <v>1</v>
      </c>
      <c r="I224" s="4">
        <v>250</v>
      </c>
      <c r="J224" s="22">
        <f>H224*I224</f>
        <v>250</v>
      </c>
      <c r="K224" s="5"/>
    </row>
    <row r="225" spans="1:11" x14ac:dyDescent="0.2">
      <c r="A225" s="9"/>
      <c r="B225" s="15"/>
      <c r="C225" s="6"/>
      <c r="D225" s="7"/>
      <c r="E225" s="7"/>
      <c r="F225" s="19"/>
      <c r="G225" s="8"/>
      <c r="H225" s="11"/>
      <c r="I225" s="4"/>
      <c r="J225" s="22"/>
      <c r="K225" s="5"/>
    </row>
    <row r="226" spans="1:11" x14ac:dyDescent="0.2">
      <c r="A226" s="9"/>
      <c r="B226" s="15"/>
      <c r="C226" s="6"/>
      <c r="D226" s="7"/>
      <c r="E226" s="7"/>
      <c r="F226" s="19"/>
      <c r="G226" s="8"/>
      <c r="H226" s="11"/>
      <c r="I226" s="4"/>
      <c r="J226" s="22"/>
      <c r="K226" s="5"/>
    </row>
    <row r="227" spans="1:11" x14ac:dyDescent="0.2">
      <c r="A227" s="9"/>
      <c r="B227" s="15"/>
      <c r="C227" s="6"/>
      <c r="D227" s="7"/>
      <c r="E227" s="7"/>
      <c r="F227" s="19"/>
      <c r="G227" s="8"/>
      <c r="H227" s="11"/>
      <c r="I227" s="4"/>
      <c r="J227" s="22"/>
      <c r="K227" s="5"/>
    </row>
    <row r="228" spans="1:11" x14ac:dyDescent="0.2">
      <c r="A228" s="9"/>
      <c r="B228" s="15"/>
      <c r="C228" s="6"/>
      <c r="D228" s="7"/>
      <c r="E228" s="7"/>
      <c r="F228" s="19"/>
      <c r="G228" s="8"/>
      <c r="H228" s="11"/>
      <c r="I228" s="4"/>
      <c r="J228" s="32">
        <f>SUM(J63:J227)</f>
        <v>72960.049999999988</v>
      </c>
      <c r="K228" s="5"/>
    </row>
    <row r="229" spans="1:11" x14ac:dyDescent="0.2">
      <c r="A229" s="9"/>
      <c r="B229" s="15"/>
      <c r="C229" s="6"/>
      <c r="D229" s="7"/>
      <c r="E229" s="7"/>
      <c r="F229" s="19"/>
      <c r="G229" s="8"/>
      <c r="H229" s="11"/>
      <c r="I229" s="4"/>
      <c r="J229" s="22"/>
      <c r="K229" s="5"/>
    </row>
    <row r="230" spans="1:11" x14ac:dyDescent="0.2">
      <c r="A230" s="9"/>
      <c r="B230" s="15"/>
      <c r="C230" s="6"/>
      <c r="D230" s="7"/>
      <c r="E230" s="7"/>
      <c r="F230" s="19" t="s">
        <v>43</v>
      </c>
      <c r="G230" s="8"/>
      <c r="H230" s="11"/>
      <c r="I230" s="26" t="s">
        <v>72</v>
      </c>
      <c r="J230" s="22">
        <f>J228*25%</f>
        <v>18240.012499999997</v>
      </c>
      <c r="K230" s="5"/>
    </row>
    <row r="231" spans="1:11" x14ac:dyDescent="0.2">
      <c r="A231" s="9"/>
      <c r="B231" s="15"/>
      <c r="C231" s="6"/>
      <c r="D231" s="7"/>
      <c r="E231" s="7"/>
      <c r="F231" s="19"/>
      <c r="G231" s="8"/>
      <c r="H231" s="11"/>
      <c r="I231" s="26"/>
      <c r="J231" s="22"/>
      <c r="K231" s="5"/>
    </row>
    <row r="232" spans="1:11" x14ac:dyDescent="0.2">
      <c r="A232" s="9"/>
      <c r="B232" s="15"/>
      <c r="C232" s="6"/>
      <c r="D232" s="7"/>
      <c r="E232" s="7"/>
      <c r="F232" s="19"/>
      <c r="G232" s="8"/>
      <c r="H232" s="11"/>
      <c r="I232" s="4"/>
      <c r="J232" s="32">
        <f>SUM(J228:J230)</f>
        <v>91200.062499999985</v>
      </c>
      <c r="K232" s="5"/>
    </row>
    <row r="233" spans="1:11" x14ac:dyDescent="0.2">
      <c r="A233" s="9"/>
      <c r="B233" s="15"/>
      <c r="C233" s="6"/>
      <c r="D233" s="7"/>
      <c r="E233" s="7"/>
      <c r="F233" s="19"/>
      <c r="G233" s="8"/>
      <c r="H233" s="11"/>
      <c r="I233" s="4"/>
      <c r="J233" s="22"/>
      <c r="K233" s="5"/>
    </row>
    <row r="234" spans="1:11" x14ac:dyDescent="0.2">
      <c r="A234" s="9"/>
      <c r="B234" s="15"/>
      <c r="C234" s="6"/>
      <c r="D234" s="7"/>
      <c r="E234" s="7"/>
      <c r="F234" s="19" t="s">
        <v>35</v>
      </c>
      <c r="G234" s="8"/>
      <c r="H234" s="11"/>
      <c r="I234" s="26" t="s">
        <v>73</v>
      </c>
      <c r="J234" s="22">
        <f>J232*10%</f>
        <v>9120.0062499999985</v>
      </c>
      <c r="K234" s="5"/>
    </row>
    <row r="235" spans="1:11" x14ac:dyDescent="0.2">
      <c r="A235" s="9"/>
      <c r="B235" s="15"/>
      <c r="C235" s="6"/>
      <c r="D235" s="7"/>
      <c r="E235" s="7"/>
      <c r="F235" s="19"/>
      <c r="G235" s="8"/>
      <c r="H235" s="11"/>
      <c r="I235" s="26"/>
      <c r="J235" s="32"/>
      <c r="K235" s="5"/>
    </row>
    <row r="236" spans="1:11" x14ac:dyDescent="0.2">
      <c r="A236" s="9"/>
      <c r="B236" s="15"/>
      <c r="C236" s="6"/>
      <c r="D236" s="7"/>
      <c r="E236" s="7"/>
      <c r="F236" s="19" t="s">
        <v>81</v>
      </c>
      <c r="G236" s="34"/>
      <c r="H236" s="35"/>
      <c r="I236" s="35" t="s">
        <v>6</v>
      </c>
      <c r="J236" s="47">
        <f>SUM(J232:J234)</f>
        <v>100320.06874999998</v>
      </c>
      <c r="K236" s="5"/>
    </row>
    <row r="237" spans="1:11" x14ac:dyDescent="0.2">
      <c r="A237" s="9"/>
      <c r="B237" s="15"/>
      <c r="C237" s="6"/>
      <c r="D237" s="7"/>
      <c r="E237" s="7"/>
      <c r="F237" s="19"/>
      <c r="G237" s="8"/>
      <c r="H237" s="11"/>
      <c r="I237" s="4"/>
      <c r="J237" s="49"/>
      <c r="K237" s="5"/>
    </row>
    <row r="238" spans="1:11" x14ac:dyDescent="0.2">
      <c r="A238" s="9"/>
      <c r="B238" s="15"/>
      <c r="C238" s="6"/>
      <c r="D238" s="7"/>
      <c r="E238" s="7"/>
      <c r="F238" s="19" t="s">
        <v>80</v>
      </c>
      <c r="G238" s="8"/>
      <c r="H238" s="11"/>
      <c r="I238" s="26" t="s">
        <v>73</v>
      </c>
      <c r="J238" s="22">
        <v>10000</v>
      </c>
      <c r="K238" s="5"/>
    </row>
    <row r="239" spans="1:11" x14ac:dyDescent="0.2">
      <c r="A239" s="9"/>
      <c r="B239" s="15"/>
      <c r="C239" s="6"/>
      <c r="D239" s="7"/>
      <c r="E239" s="7"/>
      <c r="F239" s="19"/>
      <c r="G239" s="8"/>
      <c r="H239" s="11"/>
      <c r="I239" s="26"/>
      <c r="J239" s="22"/>
      <c r="K239" s="5"/>
    </row>
    <row r="240" spans="1:11" ht="13.5" thickBot="1" x14ac:dyDescent="0.25">
      <c r="A240" s="9"/>
      <c r="B240" s="15"/>
      <c r="C240" s="6"/>
      <c r="D240" s="7"/>
      <c r="E240" s="7"/>
      <c r="F240" s="20" t="s">
        <v>36</v>
      </c>
      <c r="G240" s="8"/>
      <c r="H240" s="11"/>
      <c r="I240" s="26"/>
      <c r="J240" s="48" t="s">
        <v>82</v>
      </c>
      <c r="K240" s="5"/>
    </row>
    <row r="241" spans="1:11" ht="13.5" thickTop="1" x14ac:dyDescent="0.2">
      <c r="A241" s="9"/>
      <c r="B241" s="15"/>
      <c r="C241" s="6"/>
      <c r="D241" s="7"/>
      <c r="E241" s="7"/>
      <c r="F241" s="19"/>
      <c r="G241" s="8"/>
      <c r="H241" s="11"/>
      <c r="I241" s="4"/>
      <c r="J241" s="22"/>
      <c r="K241" s="5"/>
    </row>
    <row r="242" spans="1:11" x14ac:dyDescent="0.2">
      <c r="A242"/>
      <c r="B242" s="6"/>
      <c r="C242" s="6"/>
      <c r="D242" s="4"/>
      <c r="E242" s="23" t="s">
        <v>5</v>
      </c>
      <c r="F242" s="14"/>
      <c r="G242" s="8"/>
      <c r="H242" s="4"/>
      <c r="I242" s="11"/>
      <c r="J242" s="22"/>
      <c r="K242" s="5"/>
    </row>
    <row r="243" spans="1:11" x14ac:dyDescent="0.2">
      <c r="A243"/>
      <c r="B243" s="6"/>
      <c r="C243" s="6"/>
      <c r="D243" s="4"/>
      <c r="E243" s="7"/>
      <c r="F243" s="14"/>
      <c r="G243" s="8"/>
      <c r="H243" s="4"/>
      <c r="I243" s="11"/>
      <c r="J243" s="36"/>
      <c r="K243" s="5"/>
    </row>
    <row r="244" spans="1:11" x14ac:dyDescent="0.2">
      <c r="A244"/>
      <c r="B244" s="6"/>
      <c r="C244" s="6"/>
      <c r="D244" s="4"/>
      <c r="E244" s="23" t="s">
        <v>40</v>
      </c>
      <c r="F244" s="14"/>
      <c r="G244" s="8"/>
      <c r="H244" s="4"/>
      <c r="I244" s="11"/>
      <c r="J244" s="22"/>
      <c r="K244" s="5"/>
    </row>
    <row r="245" spans="1:11" x14ac:dyDescent="0.2">
      <c r="A245"/>
      <c r="B245" s="6"/>
      <c r="C245" s="6"/>
      <c r="D245" s="16"/>
      <c r="E245" s="23"/>
      <c r="F245" s="14"/>
      <c r="G245" s="8"/>
      <c r="H245" s="4"/>
      <c r="I245" s="11"/>
      <c r="J245" s="22"/>
      <c r="K245" s="5"/>
    </row>
    <row r="246" spans="1:11" x14ac:dyDescent="0.2">
      <c r="A246"/>
      <c r="B246" s="6"/>
      <c r="C246" s="6"/>
      <c r="D246" s="16"/>
      <c r="E246" s="43" t="s">
        <v>60</v>
      </c>
      <c r="F246" s="46"/>
      <c r="G246" s="46"/>
      <c r="H246" s="46"/>
      <c r="I246" s="46"/>
      <c r="J246" s="46"/>
      <c r="K246" s="5"/>
    </row>
    <row r="247" spans="1:11" x14ac:dyDescent="0.2">
      <c r="A247"/>
      <c r="B247" s="6"/>
      <c r="C247" s="6"/>
      <c r="D247" s="4"/>
      <c r="E247" s="46"/>
      <c r="F247" s="46"/>
      <c r="G247" s="46"/>
      <c r="H247" s="46"/>
      <c r="I247" s="46"/>
      <c r="J247" s="46"/>
      <c r="K247" s="5"/>
    </row>
    <row r="248" spans="1:11" x14ac:dyDescent="0.2">
      <c r="A248"/>
      <c r="B248" s="6"/>
      <c r="C248" s="6"/>
      <c r="D248" s="4"/>
      <c r="E248" s="46"/>
      <c r="F248" s="46"/>
      <c r="G248" s="46"/>
      <c r="H248" s="46"/>
      <c r="I248" s="46"/>
      <c r="J248" s="46"/>
      <c r="K248" s="5"/>
    </row>
    <row r="249" spans="1:11" x14ac:dyDescent="0.2">
      <c r="A249"/>
      <c r="B249" s="6"/>
      <c r="C249" s="6"/>
      <c r="D249" s="7"/>
      <c r="E249" s="23" t="s">
        <v>63</v>
      </c>
      <c r="F249" s="19"/>
      <c r="G249" s="8"/>
      <c r="H249" s="4"/>
      <c r="I249" s="11"/>
      <c r="J249" s="22"/>
      <c r="K249" s="5"/>
    </row>
    <row r="250" spans="1:11" x14ac:dyDescent="0.2">
      <c r="A250"/>
      <c r="B250" s="6"/>
      <c r="C250" s="6"/>
      <c r="D250" s="7"/>
      <c r="E250" s="23" t="s">
        <v>66</v>
      </c>
      <c r="F250" s="19"/>
      <c r="G250" s="8"/>
      <c r="H250" s="4"/>
      <c r="I250" s="11"/>
      <c r="J250" s="22"/>
      <c r="K250" s="5"/>
    </row>
    <row r="251" spans="1:11" x14ac:dyDescent="0.2">
      <c r="A251"/>
      <c r="B251" s="6"/>
      <c r="C251" s="6"/>
      <c r="D251" s="7"/>
      <c r="E251" s="23"/>
      <c r="F251" s="19"/>
      <c r="G251" s="8"/>
      <c r="H251" s="4"/>
      <c r="I251" s="11"/>
      <c r="J251" s="22"/>
      <c r="K251" s="5"/>
    </row>
    <row r="252" spans="1:11" x14ac:dyDescent="0.2">
      <c r="A252"/>
      <c r="B252" s="6"/>
      <c r="C252" s="6"/>
      <c r="D252" s="7"/>
      <c r="E252" s="23" t="s">
        <v>74</v>
      </c>
      <c r="F252" s="19"/>
      <c r="G252" s="8"/>
      <c r="H252" s="4"/>
      <c r="I252" s="11"/>
      <c r="J252" s="22"/>
      <c r="K252" s="5"/>
    </row>
    <row r="253" spans="1:11" x14ac:dyDescent="0.2">
      <c r="A253"/>
      <c r="B253" s="6"/>
      <c r="C253" s="6"/>
      <c r="D253" s="7"/>
      <c r="E253" s="23"/>
      <c r="F253" s="19"/>
      <c r="G253" s="8"/>
      <c r="H253" s="4"/>
      <c r="I253" s="11"/>
      <c r="J253" s="22"/>
      <c r="K253" s="5"/>
    </row>
    <row r="254" spans="1:11" x14ac:dyDescent="0.2">
      <c r="A254"/>
      <c r="B254" s="6"/>
      <c r="C254" s="6"/>
      <c r="D254" s="7"/>
      <c r="E254" s="23" t="s">
        <v>75</v>
      </c>
      <c r="F254" s="19"/>
      <c r="G254" s="8"/>
      <c r="H254" s="4"/>
      <c r="I254" s="11"/>
      <c r="J254" s="22"/>
      <c r="K254" s="5"/>
    </row>
    <row r="255" spans="1:11" x14ac:dyDescent="0.2">
      <c r="A255"/>
      <c r="B255" s="6"/>
      <c r="C255" s="6"/>
      <c r="D255" s="7"/>
      <c r="E255" s="23"/>
      <c r="F255" s="19"/>
      <c r="G255" s="8"/>
      <c r="H255" s="4"/>
      <c r="I255" s="11"/>
      <c r="J255" s="22"/>
      <c r="K255" s="5"/>
    </row>
    <row r="256" spans="1:11" x14ac:dyDescent="0.2">
      <c r="A256"/>
      <c r="B256" s="6"/>
      <c r="C256" s="6"/>
      <c r="D256" s="7"/>
      <c r="E256" s="23"/>
      <c r="F256" s="19"/>
      <c r="G256" s="8"/>
      <c r="H256" s="4"/>
      <c r="I256" s="11"/>
      <c r="J256" s="22"/>
      <c r="K256" s="5"/>
    </row>
    <row r="257" spans="1:11" x14ac:dyDescent="0.2">
      <c r="A257"/>
      <c r="B257" s="6"/>
      <c r="C257" s="6"/>
      <c r="D257" s="7"/>
      <c r="E257" s="37" t="s">
        <v>7</v>
      </c>
      <c r="F257" s="19"/>
      <c r="G257" s="8"/>
      <c r="H257" s="4"/>
      <c r="I257" s="11"/>
      <c r="J257" s="22"/>
      <c r="K257" s="5"/>
    </row>
    <row r="258" spans="1:11" x14ac:dyDescent="0.2">
      <c r="A258"/>
      <c r="B258" s="6"/>
      <c r="C258" s="6"/>
      <c r="D258" s="7"/>
      <c r="E258" s="7"/>
      <c r="F258" s="19"/>
      <c r="G258" s="8"/>
      <c r="H258" s="4"/>
      <c r="I258" s="11"/>
      <c r="J258" s="22"/>
      <c r="K258" s="5"/>
    </row>
    <row r="259" spans="1:11" x14ac:dyDescent="0.2">
      <c r="A259"/>
      <c r="B259" s="6"/>
      <c r="C259" s="6"/>
      <c r="D259" s="7"/>
      <c r="E259" s="43" t="s">
        <v>8</v>
      </c>
      <c r="F259" s="44"/>
      <c r="G259" s="44"/>
      <c r="H259" s="44"/>
      <c r="I259" s="44"/>
      <c r="J259" s="44"/>
      <c r="K259" s="5"/>
    </row>
    <row r="260" spans="1:11" x14ac:dyDescent="0.2">
      <c r="A260"/>
      <c r="B260" s="6"/>
      <c r="C260" s="6"/>
      <c r="D260" s="7"/>
      <c r="E260" s="23" t="s">
        <v>9</v>
      </c>
      <c r="F260" s="19"/>
      <c r="G260" s="8"/>
      <c r="H260" s="4"/>
      <c r="I260" s="11"/>
      <c r="J260" s="22"/>
      <c r="K260" s="5"/>
    </row>
    <row r="261" spans="1:11" x14ac:dyDescent="0.2">
      <c r="A261"/>
      <c r="B261" s="6"/>
      <c r="C261" s="6"/>
      <c r="D261" s="7"/>
      <c r="E261" s="23" t="s">
        <v>41</v>
      </c>
      <c r="F261" s="19"/>
      <c r="G261" s="8"/>
      <c r="H261" s="4"/>
      <c r="I261" s="11"/>
      <c r="J261" s="22"/>
      <c r="K261" s="5"/>
    </row>
    <row r="262" spans="1:11" x14ac:dyDescent="0.2">
      <c r="A262"/>
      <c r="B262" s="6"/>
      <c r="C262" s="6"/>
      <c r="D262" s="7"/>
      <c r="E262" s="23" t="s">
        <v>67</v>
      </c>
      <c r="F262" s="19"/>
      <c r="G262" s="8"/>
      <c r="H262" s="4"/>
      <c r="I262" s="11"/>
      <c r="J262" s="22"/>
      <c r="K262" s="5"/>
    </row>
    <row r="263" spans="1:11" x14ac:dyDescent="0.2">
      <c r="A263"/>
      <c r="B263" s="6"/>
      <c r="C263" s="6"/>
      <c r="D263" s="7"/>
      <c r="E263" s="45" t="s">
        <v>76</v>
      </c>
      <c r="F263" s="46"/>
      <c r="G263" s="46"/>
      <c r="H263" s="46"/>
      <c r="I263" s="46"/>
      <c r="J263" s="46"/>
      <c r="K263" s="5"/>
    </row>
    <row r="264" spans="1:11" x14ac:dyDescent="0.2">
      <c r="A264"/>
      <c r="B264" s="6"/>
      <c r="C264" s="6"/>
      <c r="D264" s="7"/>
      <c r="E264" s="7"/>
      <c r="F264" s="19"/>
      <c r="G264" s="8"/>
      <c r="H264" s="4"/>
      <c r="I264" s="11"/>
      <c r="J264" s="22"/>
      <c r="K264" s="5"/>
    </row>
    <row r="265" spans="1:11" x14ac:dyDescent="0.2">
      <c r="A265"/>
      <c r="B265" s="6"/>
      <c r="C265" s="6"/>
      <c r="D265" s="7"/>
      <c r="E265" s="7"/>
      <c r="F265" s="19"/>
      <c r="G265" s="8"/>
      <c r="H265" s="4"/>
      <c r="I265" s="11"/>
      <c r="J265" s="22"/>
      <c r="K265" s="5"/>
    </row>
    <row r="266" spans="1:11" x14ac:dyDescent="0.2">
      <c r="A266"/>
      <c r="B266" s="6"/>
      <c r="C266" s="6"/>
      <c r="D266" s="7"/>
      <c r="E266" s="7"/>
      <c r="F266" s="19"/>
      <c r="G266" s="8"/>
      <c r="H266" s="4"/>
      <c r="I266" s="11"/>
      <c r="J266" s="22"/>
      <c r="K266" s="5"/>
    </row>
    <row r="267" spans="1:11" x14ac:dyDescent="0.2">
      <c r="A267"/>
      <c r="B267" s="6"/>
      <c r="C267" s="6"/>
      <c r="D267" s="7"/>
      <c r="E267" s="7"/>
      <c r="F267" s="19"/>
      <c r="G267" s="8"/>
      <c r="H267" s="4"/>
      <c r="I267" s="11"/>
      <c r="J267" s="22"/>
      <c r="K267" s="5"/>
    </row>
    <row r="268" spans="1:11" x14ac:dyDescent="0.2">
      <c r="A268"/>
      <c r="B268" s="6"/>
      <c r="C268" s="6"/>
      <c r="D268" s="7"/>
      <c r="E268" s="7"/>
      <c r="F268" s="19"/>
      <c r="G268" s="8"/>
      <c r="H268" s="4"/>
      <c r="I268" s="11"/>
      <c r="J268" s="22"/>
      <c r="K268" s="5"/>
    </row>
    <row r="269" spans="1:11" x14ac:dyDescent="0.2">
      <c r="A269"/>
      <c r="B269" s="6"/>
      <c r="C269" s="6"/>
      <c r="D269" s="7"/>
      <c r="E269" s="7"/>
      <c r="F269" s="19"/>
      <c r="G269" s="8"/>
      <c r="H269" s="4"/>
      <c r="I269" s="11"/>
      <c r="J269" s="22"/>
      <c r="K269" s="5"/>
    </row>
    <row r="270" spans="1:11" x14ac:dyDescent="0.2">
      <c r="A270"/>
      <c r="B270" s="6"/>
      <c r="C270" s="6"/>
      <c r="D270" s="7"/>
      <c r="E270" s="7"/>
      <c r="F270" s="19"/>
      <c r="G270" s="8"/>
      <c r="H270" s="4"/>
      <c r="I270" s="11"/>
      <c r="J270" s="22"/>
      <c r="K270" s="5"/>
    </row>
    <row r="271" spans="1:11" x14ac:dyDescent="0.2">
      <c r="A271" s="24" t="s">
        <v>77</v>
      </c>
      <c r="B271" s="6"/>
      <c r="C271" s="6"/>
      <c r="D271" s="7"/>
      <c r="E271" s="7"/>
      <c r="F271" s="19"/>
      <c r="G271" s="8"/>
      <c r="H271" s="26" t="s">
        <v>78</v>
      </c>
      <c r="I271" s="11"/>
      <c r="J271" s="22"/>
      <c r="K271" s="5"/>
    </row>
    <row r="272" spans="1:11" x14ac:dyDescent="0.2">
      <c r="A272" s="24"/>
      <c r="B272" s="6"/>
      <c r="C272" s="6"/>
      <c r="D272" s="7"/>
      <c r="E272" s="7"/>
      <c r="F272" s="19"/>
      <c r="G272" s="8"/>
      <c r="H272" s="26"/>
      <c r="I272" s="11"/>
      <c r="J272" s="22"/>
      <c r="K272" s="5"/>
    </row>
    <row r="273" spans="1:11" x14ac:dyDescent="0.2">
      <c r="A273" s="24"/>
      <c r="B273" s="6"/>
      <c r="C273" s="6"/>
      <c r="D273" s="7"/>
      <c r="E273" s="7"/>
      <c r="F273" s="19"/>
      <c r="G273" s="8"/>
      <c r="H273" s="26"/>
      <c r="I273" s="11"/>
      <c r="J273" s="22"/>
      <c r="K273" s="5"/>
    </row>
    <row r="274" spans="1:11" x14ac:dyDescent="0.2">
      <c r="A274" s="24" t="s">
        <v>4</v>
      </c>
      <c r="B274" s="6"/>
      <c r="C274" s="6"/>
      <c r="D274" s="7"/>
      <c r="E274" s="7"/>
      <c r="F274" s="19"/>
      <c r="G274" s="8"/>
      <c r="H274" s="26"/>
      <c r="I274" s="11"/>
      <c r="J274" s="22"/>
      <c r="K274" s="5"/>
    </row>
  </sheetData>
  <mergeCells count="3">
    <mergeCell ref="E259:J259"/>
    <mergeCell ref="E263:J263"/>
    <mergeCell ref="E246:J248"/>
  </mergeCells>
  <pageMargins left="0.19685039370078741" right="0.19685039370078741" top="0.59055118110236227" bottom="0.39370078740157483" header="0.51181102362204722" footer="0.51181102362204722"/>
  <pageSetup paperSize="9" orientation="portrait" horizontalDpi="4294967293" r:id="rId1"/>
  <headerFooter alignWithMargins="0">
    <oddFooter>&amp;LStill House Tower, Tavistock&amp;C&amp;P</oddFooter>
  </headerFooter>
  <rowBreaks count="4" manualBreakCount="4">
    <brk id="61" max="16383" man="1"/>
    <brk id="109" max="16383" man="1"/>
    <brk id="164" max="16383" man="1"/>
    <brk id="2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Towers Tavistock</vt:lpstr>
    </vt:vector>
  </TitlesOfParts>
  <Company>Mildred Howells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Simon Crosbie</cp:lastModifiedBy>
  <cp:lastPrinted>2017-02-21T12:29:31Z</cp:lastPrinted>
  <dcterms:created xsi:type="dcterms:W3CDTF">2003-09-24T15:22:16Z</dcterms:created>
  <dcterms:modified xsi:type="dcterms:W3CDTF">2025-11-13T16:20:53Z</dcterms:modified>
</cp:coreProperties>
</file>